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lsm\Desktop\Class Excel Adv 0617\"/>
    </mc:Choice>
  </mc:AlternateContent>
  <bookViews>
    <workbookView xWindow="0" yWindow="0" windowWidth="15015" windowHeight="7455"/>
  </bookViews>
  <sheets>
    <sheet name="Title" sheetId="4" r:id="rId1"/>
    <sheet name="Try It" sheetId="11" r:id="rId2"/>
    <sheet name="Create a Table" sheetId="12" r:id="rId3"/>
    <sheet name="Struct" sheetId="15" r:id="rId4"/>
    <sheet name="V Exact 1" sheetId="13" r:id="rId5"/>
    <sheet name="V Exact 2" sheetId="14" r:id="rId6"/>
    <sheet name="V Table" sheetId="6" r:id="rId7"/>
    <sheet name="V Approx 1" sheetId="5" r:id="rId8"/>
    <sheet name="Index Match" sheetId="7" r:id="rId9"/>
    <sheet name="Cond Formatting" sheetId="8" r:id="rId10"/>
    <sheet name="Drop down" sheetId="9" r:id="rId11"/>
    <sheet name="Data Clean Up" sheetId="10" r:id="rId12"/>
  </sheets>
  <definedNames>
    <definedName name="CookiePrice">'V Exact 1'!$E$20</definedName>
    <definedName name="doit">#REF!</definedName>
    <definedName name="Land2">#REF!</definedName>
    <definedName name="LandPageOne">#REF!</definedName>
    <definedName name="President_Names">'Drop down'!$B$5:$B$19</definedName>
    <definedName name="_xlnm.Print_Area" localSheetId="9">'Cond Formatting'!$A$1:$N$33</definedName>
    <definedName name="_xlnm.Print_Area" localSheetId="10">'Drop down'!$A$1:$M$33</definedName>
    <definedName name="_xlnm.Print_Area" localSheetId="6">'V Table'!$A$1:$L$33</definedName>
    <definedName name="simp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8" l="1"/>
  <c r="D25" i="8"/>
  <c r="D26" i="8"/>
  <c r="D27" i="8"/>
  <c r="D28" i="8"/>
  <c r="D29" i="8"/>
  <c r="D30" i="8"/>
  <c r="D20" i="8"/>
  <c r="D21" i="8"/>
  <c r="D22" i="8"/>
  <c r="D23" i="8"/>
  <c r="C24" i="8"/>
  <c r="C25" i="8"/>
  <c r="C26" i="8"/>
  <c r="C27" i="8"/>
  <c r="C28" i="8"/>
  <c r="C29" i="8"/>
  <c r="C30" i="8"/>
  <c r="C20" i="8"/>
  <c r="C21" i="8"/>
  <c r="C22" i="8"/>
  <c r="C23" i="8"/>
  <c r="G11" i="5"/>
  <c r="D11" i="14"/>
  <c r="D5" i="11"/>
  <c r="H12" i="15"/>
  <c r="F12" i="15"/>
  <c r="I12" i="15" s="1"/>
  <c r="H11" i="15"/>
  <c r="F11" i="15"/>
  <c r="I11" i="15" s="1"/>
  <c r="H10" i="15"/>
  <c r="I10" i="15" s="1"/>
  <c r="F10" i="15"/>
  <c r="H9" i="15"/>
  <c r="F9" i="15"/>
  <c r="I9" i="15" s="1"/>
  <c r="H8" i="15"/>
  <c r="F8" i="15"/>
  <c r="I8" i="15" s="1"/>
  <c r="I7" i="15"/>
  <c r="H7" i="15"/>
  <c r="F7" i="15"/>
  <c r="H6" i="15"/>
  <c r="I6" i="15" s="1"/>
  <c r="F6" i="15"/>
  <c r="H5" i="15"/>
  <c r="H13" i="15" s="1"/>
  <c r="F5" i="15"/>
  <c r="F13" i="15" s="1"/>
  <c r="J10" i="13"/>
  <c r="C11" i="14"/>
  <c r="I13" i="13"/>
  <c r="I14" i="13"/>
  <c r="I15" i="13"/>
  <c r="I16" i="13"/>
  <c r="I17" i="13"/>
  <c r="I18" i="13"/>
  <c r="I11" i="13"/>
  <c r="I12" i="13"/>
  <c r="I10" i="13"/>
  <c r="E5" i="11"/>
  <c r="I5" i="15" l="1"/>
  <c r="I13" i="15" s="1"/>
  <c r="H19" i="7"/>
  <c r="H20" i="7"/>
  <c r="H21" i="7"/>
  <c r="H22" i="7"/>
  <c r="H23" i="7"/>
  <c r="H24" i="7"/>
  <c r="H25" i="7"/>
  <c r="H26" i="7"/>
  <c r="H18" i="7"/>
  <c r="H17" i="7"/>
  <c r="H9" i="7" a="1"/>
  <c r="H9" i="7" s="1"/>
  <c r="I8" i="7" a="1"/>
  <c r="I8" i="7" s="1"/>
  <c r="H8" i="7"/>
  <c r="H7" i="7"/>
  <c r="E31" i="10" l="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G9" i="10"/>
  <c r="G11" i="10" s="1"/>
  <c r="E9" i="10"/>
  <c r="E8" i="10"/>
  <c r="E7" i="10"/>
  <c r="E6" i="10"/>
  <c r="E5" i="10"/>
  <c r="E4" i="10"/>
  <c r="G5" i="8" l="1"/>
  <c r="G6" i="8"/>
  <c r="G7" i="8"/>
  <c r="G8" i="8"/>
  <c r="G9" i="8"/>
  <c r="G10" i="8"/>
  <c r="G4" i="8"/>
  <c r="H16" i="7"/>
  <c r="H12" i="7"/>
  <c r="H11" i="7"/>
  <c r="H10" i="7"/>
  <c r="G4" i="7"/>
  <c r="K10" i="6" l="1"/>
  <c r="J10" i="6" l="1"/>
  <c r="F8" i="6"/>
  <c r="F9" i="6"/>
  <c r="F10" i="6"/>
  <c r="F11" i="6"/>
  <c r="F12" i="6"/>
  <c r="F13" i="6"/>
  <c r="F14" i="6"/>
  <c r="F15" i="6"/>
  <c r="F16" i="6"/>
  <c r="G16" i="5" l="1"/>
  <c r="G15" i="5"/>
  <c r="G14" i="5"/>
  <c r="G13" i="5"/>
  <c r="G12" i="5" l="1"/>
  <c r="G10" i="5"/>
</calcChain>
</file>

<file path=xl/sharedStrings.xml><?xml version="1.0" encoding="utf-8"?>
<sst xmlns="http://schemas.openxmlformats.org/spreadsheetml/2006/main" count="226" uniqueCount="149">
  <si>
    <t>George Washington</t>
  </si>
  <si>
    <t>None, Federalist</t>
  </si>
  <si>
    <t>1789-1797</t>
  </si>
  <si>
    <t>John Adams</t>
  </si>
  <si>
    <t>Federalist</t>
  </si>
  <si>
    <t>1797-1801</t>
  </si>
  <si>
    <t>Thomas Jefferson</t>
  </si>
  <si>
    <t>Democratic-Republican</t>
  </si>
  <si>
    <t>1801-1809</t>
  </si>
  <si>
    <t>James Madison </t>
  </si>
  <si>
    <t>1809-1817</t>
  </si>
  <si>
    <t>James Monroe </t>
  </si>
  <si>
    <t>1817-1825</t>
  </si>
  <si>
    <t>John Quincy Adams </t>
  </si>
  <si>
    <t>1825-1829</t>
  </si>
  <si>
    <t xml:space="preserve"> Andrew Jackson </t>
  </si>
  <si>
    <t>Democrat</t>
  </si>
  <si>
    <t>1829-1837</t>
  </si>
  <si>
    <t>Martin Van Buren </t>
  </si>
  <si>
    <t>1837-1841</t>
  </si>
  <si>
    <t>William Henry Harrison </t>
  </si>
  <si>
    <t>Whig</t>
  </si>
  <si>
    <t>John Tyler </t>
  </si>
  <si>
    <t>1841-1845</t>
  </si>
  <si>
    <t>James K. Polk </t>
  </si>
  <si>
    <t>1845-1849</t>
  </si>
  <si>
    <t>Zachary Taylor </t>
  </si>
  <si>
    <t>1849-1850</t>
  </si>
  <si>
    <t>Millard Fillmore </t>
  </si>
  <si>
    <t>1850-1853</t>
  </si>
  <si>
    <t>Franklin Pierce </t>
  </si>
  <si>
    <t>1853-1857</t>
  </si>
  <si>
    <t>James Buchanan </t>
  </si>
  <si>
    <t>1857-1861</t>
  </si>
  <si>
    <t>EmpID</t>
  </si>
  <si>
    <t>Sales Rep Name</t>
  </si>
  <si>
    <t>Party</t>
  </si>
  <si>
    <t>year</t>
  </si>
  <si>
    <t>Retrieved name</t>
  </si>
  <si>
    <t xml:space="preserve"> </t>
  </si>
  <si>
    <t>rrrrrr</t>
  </si>
  <si>
    <t>rrr</t>
  </si>
  <si>
    <t>additonal freight</t>
  </si>
  <si>
    <t>weight in lbs</t>
  </si>
  <si>
    <t>package weight</t>
  </si>
  <si>
    <t>freight charge</t>
  </si>
  <si>
    <t>Part No</t>
  </si>
  <si>
    <t>Part Name</t>
  </si>
  <si>
    <t>Price</t>
  </si>
  <si>
    <t>fish</t>
  </si>
  <si>
    <t>dog</t>
  </si>
  <si>
    <t>cat</t>
  </si>
  <si>
    <t>zebra</t>
  </si>
  <si>
    <t>snake</t>
  </si>
  <si>
    <t>Qty Available</t>
  </si>
  <si>
    <t>tot value</t>
  </si>
  <si>
    <t>koala</t>
  </si>
  <si>
    <t>frog</t>
  </si>
  <si>
    <t>spider</t>
  </si>
  <si>
    <t>giraffe</t>
  </si>
  <si>
    <t>Andrew Jackson</t>
  </si>
  <si>
    <t>John Tyler</t>
  </si>
  <si>
    <t>James Monroe</t>
  </si>
  <si>
    <t>James Madison</t>
  </si>
  <si>
    <t>Student</t>
  </si>
  <si>
    <t>test 1</t>
  </si>
  <si>
    <t>test 2</t>
  </si>
  <si>
    <t>test 3</t>
  </si>
  <si>
    <t>test 4</t>
  </si>
  <si>
    <t>Harry</t>
  </si>
  <si>
    <t>Ginny</t>
  </si>
  <si>
    <t>Ron</t>
  </si>
  <si>
    <t>Dumbledore</t>
  </si>
  <si>
    <t>Neville</t>
  </si>
  <si>
    <t>Severus</t>
  </si>
  <si>
    <t>Tonks</t>
  </si>
  <si>
    <t>Average</t>
  </si>
  <si>
    <t>President Names</t>
  </si>
  <si>
    <t>Product</t>
  </si>
  <si>
    <t>Qty Sold</t>
  </si>
  <si>
    <t>Total</t>
  </si>
  <si>
    <t>Date</t>
  </si>
  <si>
    <t>Notes</t>
  </si>
  <si>
    <t>ra</t>
  </si>
  <si>
    <t>bunny</t>
  </si>
  <si>
    <t xml:space="preserve">John Tyler </t>
  </si>
  <si>
    <t>James Buchanan</t>
  </si>
  <si>
    <t xml:space="preserve">933592 </t>
  </si>
  <si>
    <t xml:space="preserve">833987  </t>
  </si>
  <si>
    <t>page 1</t>
  </si>
  <si>
    <t>Thing 1</t>
  </si>
  <si>
    <t>Thing 2</t>
  </si>
  <si>
    <t>Thing 3</t>
  </si>
  <si>
    <t>Relative</t>
  </si>
  <si>
    <t>Absolute</t>
  </si>
  <si>
    <t>CC</t>
  </si>
  <si>
    <t>Cookie Name</t>
  </si>
  <si>
    <t>vegan</t>
  </si>
  <si>
    <t>Thin Mints</t>
  </si>
  <si>
    <t>Vegan</t>
  </si>
  <si>
    <t>Samoas</t>
  </si>
  <si>
    <t>Regular</t>
  </si>
  <si>
    <t>Tagalongs</t>
  </si>
  <si>
    <t>Trefoils</t>
  </si>
  <si>
    <t>Do-si-dos</t>
  </si>
  <si>
    <t>Savannah Smiles</t>
  </si>
  <si>
    <t>Toffee-tastic</t>
  </si>
  <si>
    <t>Girl Scout S'mores</t>
  </si>
  <si>
    <t>Test Code</t>
  </si>
  <si>
    <t>Test Name</t>
  </si>
  <si>
    <t>Test Col</t>
  </si>
  <si>
    <t>Scout</t>
  </si>
  <si>
    <t>cookie</t>
  </si>
  <si>
    <t>qty</t>
  </si>
  <si>
    <t>cash due</t>
  </si>
  <si>
    <t>Mary</t>
  </si>
  <si>
    <t>Maria</t>
  </si>
  <si>
    <t>Alana</t>
  </si>
  <si>
    <t>cookie price per box:</t>
  </si>
  <si>
    <t>Cookie Code</t>
  </si>
  <si>
    <t>Description</t>
  </si>
  <si>
    <t>Symbol</t>
  </si>
  <si>
    <t>Stock</t>
  </si>
  <si>
    <t>todays price</t>
  </si>
  <si>
    <t>Equity</t>
  </si>
  <si>
    <t>paid price</t>
  </si>
  <si>
    <t>Cost Basis</t>
  </si>
  <si>
    <t>Net Equity</t>
  </si>
  <si>
    <t>GOOG</t>
  </si>
  <si>
    <t>Alphabet C</t>
  </si>
  <si>
    <t>CPB</t>
  </si>
  <si>
    <t>Campbell Soup</t>
  </si>
  <si>
    <t>ADSK</t>
  </si>
  <si>
    <t>Autodesk</t>
  </si>
  <si>
    <t>GE</t>
  </si>
  <si>
    <t>General Electric</t>
  </si>
  <si>
    <t>BIDU</t>
  </si>
  <si>
    <t>Baidu</t>
  </si>
  <si>
    <t>YHOO</t>
  </si>
  <si>
    <t>Yahoo</t>
  </si>
  <si>
    <t>MSFT</t>
  </si>
  <si>
    <t>Microsoft</t>
  </si>
  <si>
    <t>AEO</t>
  </si>
  <si>
    <t>American Eagle Outfitters</t>
  </si>
  <si>
    <t>vegan?</t>
  </si>
  <si>
    <t>Try it out:</t>
  </si>
  <si>
    <t>Pack Wt</t>
  </si>
  <si>
    <t>Freight</t>
  </si>
  <si>
    <t>Retrieved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</si>
</sst>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-0.249977111117893"/>
      <name val="Calibri"/>
      <family val="2"/>
      <scheme val="minor"/>
    </font>
    <font>
      <sz val="11"/>
      <color theme="1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7" fillId="0" borderId="0" xfId="0" applyFont="1"/>
    <xf numFmtId="164" fontId="4" fillId="0" borderId="0" xfId="0" applyNumberFormat="1" applyFont="1"/>
    <xf numFmtId="164" fontId="0" fillId="0" borderId="0" xfId="0" applyNumberFormat="1"/>
    <xf numFmtId="44" fontId="4" fillId="0" borderId="0" xfId="1" applyFont="1"/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164" fontId="4" fillId="0" borderId="3" xfId="0" applyNumberFormat="1" applyFont="1" applyBorder="1"/>
    <xf numFmtId="44" fontId="4" fillId="0" borderId="4" xfId="1" applyFont="1" applyBorder="1"/>
    <xf numFmtId="164" fontId="4" fillId="0" borderId="5" xfId="0" applyNumberFormat="1" applyFont="1" applyBorder="1"/>
    <xf numFmtId="44" fontId="4" fillId="0" borderId="6" xfId="1" applyFont="1" applyBorder="1"/>
    <xf numFmtId="0" fontId="9" fillId="0" borderId="0" xfId="0" applyFont="1" applyFill="1" applyBorder="1" applyAlignment="1">
      <alignment vertical="center" wrapText="1"/>
    </xf>
    <xf numFmtId="1" fontId="6" fillId="0" borderId="1" xfId="0" applyNumberFormat="1" applyFont="1" applyBorder="1"/>
    <xf numFmtId="0" fontId="6" fillId="0" borderId="7" xfId="0" applyFont="1" applyBorder="1"/>
    <xf numFmtId="0" fontId="6" fillId="0" borderId="2" xfId="0" applyFont="1" applyBorder="1"/>
    <xf numFmtId="1" fontId="4" fillId="0" borderId="3" xfId="0" applyNumberFormat="1" applyFont="1" applyBorder="1"/>
    <xf numFmtId="0" fontId="9" fillId="0" borderId="4" xfId="0" applyFont="1" applyFill="1" applyBorder="1" applyAlignment="1">
      <alignment vertical="center" wrapText="1"/>
    </xf>
    <xf numFmtId="1" fontId="4" fillId="0" borderId="5" xfId="0" applyNumberFormat="1" applyFont="1" applyBorder="1"/>
    <xf numFmtId="0" fontId="4" fillId="0" borderId="8" xfId="0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0" fillId="0" borderId="6" xfId="0" applyBorder="1"/>
    <xf numFmtId="0" fontId="0" fillId="0" borderId="5" xfId="0" applyBorder="1"/>
    <xf numFmtId="0" fontId="9" fillId="0" borderId="4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166" fontId="6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7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0" fontId="6" fillId="0" borderId="0" xfId="0" applyFont="1"/>
    <xf numFmtId="0" fontId="6" fillId="0" borderId="0" xfId="0" applyFont="1" applyFill="1" applyBorder="1" applyAlignment="1">
      <alignment horizontal="center"/>
    </xf>
    <xf numFmtId="166" fontId="4" fillId="0" borderId="0" xfId="1" applyNumberFormat="1" applyFont="1" applyFill="1" applyBorder="1"/>
    <xf numFmtId="166" fontId="4" fillId="0" borderId="0" xfId="0" applyNumberFormat="1" applyFont="1" applyFill="1" applyBorder="1"/>
    <xf numFmtId="14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7" xfId="0" applyBorder="1"/>
    <xf numFmtId="44" fontId="0" fillId="0" borderId="0" xfId="1" applyFont="1"/>
    <xf numFmtId="0" fontId="0" fillId="0" borderId="9" xfId="0" applyBorder="1"/>
    <xf numFmtId="0" fontId="0" fillId="0" borderId="10" xfId="0" applyBorder="1"/>
    <xf numFmtId="8" fontId="0" fillId="0" borderId="11" xfId="0" applyNumberFormat="1" applyBorder="1"/>
    <xf numFmtId="2" fontId="0" fillId="0" borderId="0" xfId="0" applyNumberFormat="1"/>
    <xf numFmtId="0" fontId="11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3" fillId="0" borderId="0" xfId="0" applyFont="1" applyBorder="1"/>
    <xf numFmtId="0" fontId="14" fillId="0" borderId="0" xfId="0" applyFont="1"/>
  </cellXfs>
  <cellStyles count="2">
    <cellStyle name="Currency" xfId="1" builtinId="4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effectLst>
                <a:outerShdw blurRad="50800" dist="50800" dir="5400000" algn="ctr" rotWithShape="0">
                  <a:schemeClr val="tx2">
                    <a:lumMod val="50000"/>
                  </a:scheme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2"/>
          <c:order val="2"/>
          <c:tx>
            <c:v>Equity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13-4EFF-B01F-EBB6A5B7E2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13-4EFF-B01F-EBB6A5B7E2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13-4EFF-B01F-EBB6A5B7E2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13-4EFF-B01F-EBB6A5B7E2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13-4EFF-B01F-EBB6A5B7E23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13-4EFF-B01F-EBB6A5B7E23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13-4EFF-B01F-EBB6A5B7E23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13-4EFF-B01F-EBB6A5B7E239}"/>
              </c:ext>
            </c:extLst>
          </c:dPt>
          <c:cat>
            <c:strLit>
              <c:ptCount val="8"/>
              <c:pt idx="0">
                <c:v>GOOG Alphabet C</c:v>
              </c:pt>
              <c:pt idx="1">
                <c:v>CPB Campbell Soup</c:v>
              </c:pt>
              <c:pt idx="2">
                <c:v>ADSK Autodesk</c:v>
              </c:pt>
              <c:pt idx="3">
                <c:v>GE General Electric</c:v>
              </c:pt>
              <c:pt idx="4">
                <c:v>BIDU Baidu</c:v>
              </c:pt>
              <c:pt idx="5">
                <c:v>YHOO Yahoo</c:v>
              </c:pt>
              <c:pt idx="6">
                <c:v>MSFT Microsoft</c:v>
              </c:pt>
              <c:pt idx="7">
                <c:v>AEO American Eagle Outfitters</c:v>
              </c:pt>
            </c:strLit>
          </c:cat>
          <c:val>
            <c:numLit>
              <c:formatCode>General</c:formatCode>
              <c:ptCount val="8"/>
              <c:pt idx="0">
                <c:v>46725</c:v>
              </c:pt>
              <c:pt idx="1">
                <c:v>5578</c:v>
              </c:pt>
              <c:pt idx="2">
                <c:v>10991</c:v>
              </c:pt>
              <c:pt idx="3">
                <c:v>11220</c:v>
              </c:pt>
              <c:pt idx="4">
                <c:v>56694</c:v>
              </c:pt>
              <c:pt idx="5">
                <c:v>2511.5</c:v>
              </c:pt>
              <c:pt idx="6">
                <c:v>6759.9999999999991</c:v>
              </c:pt>
              <c:pt idx="7">
                <c:v>5430</c:v>
              </c:pt>
            </c:numLit>
          </c:val>
          <c:extLst>
            <c:ext xmlns:c16="http://schemas.microsoft.com/office/drawing/2014/chart" uri="{C3380CC4-5D6E-409C-BE32-E72D297353CC}">
              <c16:uniqueId val="{00000010-C913-4EFF-B01F-EBB6A5B7E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v>qty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C913-4EFF-B01F-EBB6A5B7E23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C913-4EFF-B01F-EBB6A5B7E23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C913-4EFF-B01F-EBB6A5B7E23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C913-4EFF-B01F-EBB6A5B7E23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913-4EFF-B01F-EBB6A5B7E23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C-C913-4EFF-B01F-EBB6A5B7E23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E-C913-4EFF-B01F-EBB6A5B7E23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0-C913-4EFF-B01F-EBB6A5B7E239}"/>
                    </c:ext>
                  </c:extLst>
                </c:dPt>
                <c:cat>
                  <c:strLit>
                    <c:ptCount val="8"/>
                    <c:pt idx="0">
                      <c:v>GOOG Alphabet C</c:v>
                    </c:pt>
                    <c:pt idx="1">
                      <c:v>CPB Campbell Soup</c:v>
                    </c:pt>
                    <c:pt idx="2">
                      <c:v>ADSK Autodesk</c:v>
                    </c:pt>
                    <c:pt idx="3">
                      <c:v>GE General Electric</c:v>
                    </c:pt>
                    <c:pt idx="4">
                      <c:v>BIDU Baidu</c:v>
                    </c:pt>
                    <c:pt idx="5">
                      <c:v>YHOO Yahoo</c:v>
                    </c:pt>
                    <c:pt idx="6">
                      <c:v>MSFT Microsoft</c:v>
                    </c:pt>
                    <c:pt idx="7">
                      <c:v>AEO American Eagle Outfitters</c:v>
                    </c:pt>
                  </c:strLit>
                </c:cat>
                <c:val>
                  <c:numLit>
                    <c:formatCode>General</c:formatCode>
                    <c:ptCount val="8"/>
                    <c:pt idx="0">
                      <c:v>50</c:v>
                    </c:pt>
                    <c:pt idx="1">
                      <c:v>100</c:v>
                    </c:pt>
                    <c:pt idx="2">
                      <c:v>100</c:v>
                    </c:pt>
                    <c:pt idx="3">
                      <c:v>400</c:v>
                    </c:pt>
                    <c:pt idx="4">
                      <c:v>300</c:v>
                    </c:pt>
                    <c:pt idx="5">
                      <c:v>50</c:v>
                    </c:pt>
                    <c:pt idx="6">
                      <c:v>100</c:v>
                    </c:pt>
                    <c:pt idx="7">
                      <c:v>500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21-C913-4EFF-B01F-EBB6A5B7E23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v>todays price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C913-4EFF-B01F-EBB6A5B7E23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C913-4EFF-B01F-EBB6A5B7E23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C913-4EFF-B01F-EBB6A5B7E23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C913-4EFF-B01F-EBB6A5B7E23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C913-4EFF-B01F-EBB6A5B7E23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C913-4EFF-B01F-EBB6A5B7E23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C913-4EFF-B01F-EBB6A5B7E23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C913-4EFF-B01F-EBB6A5B7E239}"/>
                    </c:ext>
                  </c:extLst>
                </c:dPt>
                <c:cat>
                  <c:strLit>
                    <c:ptCount val="8"/>
                    <c:pt idx="0">
                      <c:v>GOOG Alphabet C</c:v>
                    </c:pt>
                    <c:pt idx="1">
                      <c:v>CPB Campbell Soup</c:v>
                    </c:pt>
                    <c:pt idx="2">
                      <c:v>ADSK Autodesk</c:v>
                    </c:pt>
                    <c:pt idx="3">
                      <c:v>GE General Electric</c:v>
                    </c:pt>
                    <c:pt idx="4">
                      <c:v>BIDU Baidu</c:v>
                    </c:pt>
                    <c:pt idx="5">
                      <c:v>YHOO Yahoo</c:v>
                    </c:pt>
                    <c:pt idx="6">
                      <c:v>MSFT Microsoft</c:v>
                    </c:pt>
                    <c:pt idx="7">
                      <c:v>AEO American Eagle Outfitters</c:v>
                    </c:pt>
                  </c:strLit>
                </c:cat>
                <c:val>
                  <c:numLit>
                    <c:formatCode>General</c:formatCode>
                    <c:ptCount val="8"/>
                    <c:pt idx="0">
                      <c:v>934.5</c:v>
                    </c:pt>
                    <c:pt idx="1">
                      <c:v>55.78</c:v>
                    </c:pt>
                    <c:pt idx="2">
                      <c:v>109.91</c:v>
                    </c:pt>
                    <c:pt idx="3">
                      <c:v>28.05</c:v>
                    </c:pt>
                    <c:pt idx="4">
                      <c:v>188.98</c:v>
                    </c:pt>
                    <c:pt idx="5">
                      <c:v>50.23</c:v>
                    </c:pt>
                    <c:pt idx="6">
                      <c:v>67.599999999999994</c:v>
                    </c:pt>
                    <c:pt idx="7">
                      <c:v>10.86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C913-4EFF-B01F-EBB6A5B7E239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v>paid price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C913-4EFF-B01F-EBB6A5B7E23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6-C913-4EFF-B01F-EBB6A5B7E23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8-C913-4EFF-B01F-EBB6A5B7E23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A-C913-4EFF-B01F-EBB6A5B7E23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C-C913-4EFF-B01F-EBB6A5B7E23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E-C913-4EFF-B01F-EBB6A5B7E23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0-C913-4EFF-B01F-EBB6A5B7E23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2-C913-4EFF-B01F-EBB6A5B7E239}"/>
                    </c:ext>
                  </c:extLst>
                </c:dPt>
                <c:cat>
                  <c:strLit>
                    <c:ptCount val="8"/>
                    <c:pt idx="0">
                      <c:v>GOOG Alphabet C</c:v>
                    </c:pt>
                    <c:pt idx="1">
                      <c:v>CPB Campbell Soup</c:v>
                    </c:pt>
                    <c:pt idx="2">
                      <c:v>ADSK Autodesk</c:v>
                    </c:pt>
                    <c:pt idx="3">
                      <c:v>GE General Electric</c:v>
                    </c:pt>
                    <c:pt idx="4">
                      <c:v>BIDU Baidu</c:v>
                    </c:pt>
                    <c:pt idx="5">
                      <c:v>YHOO Yahoo</c:v>
                    </c:pt>
                    <c:pt idx="6">
                      <c:v>MSFT Microsoft</c:v>
                    </c:pt>
                    <c:pt idx="7">
                      <c:v>AEO American Eagle Outfitters</c:v>
                    </c:pt>
                  </c:strLit>
                </c:cat>
                <c:val>
                  <c:numLit>
                    <c:formatCode>General</c:formatCode>
                    <c:ptCount val="8"/>
                    <c:pt idx="0">
                      <c:v>801.75</c:v>
                    </c:pt>
                    <c:pt idx="1">
                      <c:v>63.4</c:v>
                    </c:pt>
                    <c:pt idx="2">
                      <c:v>46.17</c:v>
                    </c:pt>
                    <c:pt idx="3">
                      <c:v>29.05</c:v>
                    </c:pt>
                    <c:pt idx="4">
                      <c:v>170.05</c:v>
                    </c:pt>
                    <c:pt idx="5">
                      <c:v>43.18</c:v>
                    </c:pt>
                    <c:pt idx="6">
                      <c:v>64.5</c:v>
                    </c:pt>
                    <c:pt idx="7">
                      <c:v>18.8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3-C913-4EFF-B01F-EBB6A5B7E239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v>Cost Basis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5-C913-4EFF-B01F-EBB6A5B7E23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7-C913-4EFF-B01F-EBB6A5B7E23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C913-4EFF-B01F-EBB6A5B7E23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C913-4EFF-B01F-EBB6A5B7E23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C913-4EFF-B01F-EBB6A5B7E23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C913-4EFF-B01F-EBB6A5B7E23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C913-4EFF-B01F-EBB6A5B7E23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C913-4EFF-B01F-EBB6A5B7E239}"/>
                    </c:ext>
                  </c:extLst>
                </c:dPt>
                <c:cat>
                  <c:strLit>
                    <c:ptCount val="8"/>
                    <c:pt idx="0">
                      <c:v>GOOG Alphabet C</c:v>
                    </c:pt>
                    <c:pt idx="1">
                      <c:v>CPB Campbell Soup</c:v>
                    </c:pt>
                    <c:pt idx="2">
                      <c:v>ADSK Autodesk</c:v>
                    </c:pt>
                    <c:pt idx="3">
                      <c:v>GE General Electric</c:v>
                    </c:pt>
                    <c:pt idx="4">
                      <c:v>BIDU Baidu</c:v>
                    </c:pt>
                    <c:pt idx="5">
                      <c:v>YHOO Yahoo</c:v>
                    </c:pt>
                    <c:pt idx="6">
                      <c:v>MSFT Microsoft</c:v>
                    </c:pt>
                    <c:pt idx="7">
                      <c:v>AEO American Eagle Outfitters</c:v>
                    </c:pt>
                  </c:strLit>
                </c:cat>
                <c:val>
                  <c:numLit>
                    <c:formatCode>General</c:formatCode>
                    <c:ptCount val="8"/>
                    <c:pt idx="0">
                      <c:v>40087.5</c:v>
                    </c:pt>
                    <c:pt idx="1">
                      <c:v>6340</c:v>
                    </c:pt>
                    <c:pt idx="2">
                      <c:v>4617</c:v>
                    </c:pt>
                    <c:pt idx="3">
                      <c:v>11620</c:v>
                    </c:pt>
                    <c:pt idx="4">
                      <c:v>51015</c:v>
                    </c:pt>
                    <c:pt idx="5">
                      <c:v>2159</c:v>
                    </c:pt>
                    <c:pt idx="6">
                      <c:v>6450</c:v>
                    </c:pt>
                    <c:pt idx="7">
                      <c:v>9400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54-C913-4EFF-B01F-EBB6A5B7E239}"/>
                  </c:ext>
                </c:extLst>
              </c15:ser>
            </c15:filteredPieSeries>
            <c15:filteredPieSeries>
              <c15:ser>
                <c:idx val="5"/>
                <c:order val="5"/>
                <c:tx>
                  <c:v>Net Equity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6-C913-4EFF-B01F-EBB6A5B7E23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8-C913-4EFF-B01F-EBB6A5B7E23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A-C913-4EFF-B01F-EBB6A5B7E23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C-C913-4EFF-B01F-EBB6A5B7E23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E-C913-4EFF-B01F-EBB6A5B7E23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0-C913-4EFF-B01F-EBB6A5B7E239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2-C913-4EFF-B01F-EBB6A5B7E239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4-C913-4EFF-B01F-EBB6A5B7E239}"/>
                    </c:ext>
                  </c:extLst>
                </c:dPt>
                <c:cat>
                  <c:strLit>
                    <c:ptCount val="8"/>
                    <c:pt idx="0">
                      <c:v>GOOG Alphabet C</c:v>
                    </c:pt>
                    <c:pt idx="1">
                      <c:v>CPB Campbell Soup</c:v>
                    </c:pt>
                    <c:pt idx="2">
                      <c:v>ADSK Autodesk</c:v>
                    </c:pt>
                    <c:pt idx="3">
                      <c:v>GE General Electric</c:v>
                    </c:pt>
                    <c:pt idx="4">
                      <c:v>BIDU Baidu</c:v>
                    </c:pt>
                    <c:pt idx="5">
                      <c:v>YHOO Yahoo</c:v>
                    </c:pt>
                    <c:pt idx="6">
                      <c:v>MSFT Microsoft</c:v>
                    </c:pt>
                    <c:pt idx="7">
                      <c:v>AEO American Eagle Outfitters</c:v>
                    </c:pt>
                  </c:strLit>
                </c:cat>
                <c:val>
                  <c:numLit>
                    <c:formatCode>General</c:formatCode>
                    <c:ptCount val="8"/>
                    <c:pt idx="0">
                      <c:v>6637.5</c:v>
                    </c:pt>
                    <c:pt idx="1">
                      <c:v>-762</c:v>
                    </c:pt>
                    <c:pt idx="2">
                      <c:v>6374</c:v>
                    </c:pt>
                    <c:pt idx="3">
                      <c:v>-400</c:v>
                    </c:pt>
                    <c:pt idx="4">
                      <c:v>5679</c:v>
                    </c:pt>
                    <c:pt idx="5">
                      <c:v>352.5</c:v>
                    </c:pt>
                    <c:pt idx="6">
                      <c:v>309.99999999999909</c:v>
                    </c:pt>
                    <c:pt idx="7">
                      <c:v>-3970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65-C913-4EFF-B01F-EBB6A5B7E239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egendEntry>
        <c:idx val="5"/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171450</xdr:rowOff>
    </xdr:from>
    <xdr:to>
      <xdr:col>4</xdr:col>
      <xdr:colOff>266701</xdr:colOff>
      <xdr:row>8</xdr:row>
      <xdr:rowOff>40481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71450"/>
          <a:ext cx="2857500" cy="139303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28575</xdr:rowOff>
    </xdr:from>
    <xdr:to>
      <xdr:col>10</xdr:col>
      <xdr:colOff>370973</xdr:colOff>
      <xdr:row>7</xdr:row>
      <xdr:rowOff>65239</xdr:rowOff>
    </xdr:to>
    <xdr:sp macro="" textlink="">
      <xdr:nvSpPr>
        <xdr:cNvPr id="4" name="TextBox 3"/>
        <xdr:cNvSpPr txBox="1"/>
      </xdr:nvSpPr>
      <xdr:spPr>
        <a:xfrm>
          <a:off x="3058026" y="219075"/>
          <a:ext cx="3429000" cy="117966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Excel</a:t>
          </a:r>
          <a:r>
            <a:rPr lang="en-US" sz="1800" baseline="0">
              <a:latin typeface="Century Gothic" panose="020B0502020202020204" pitchFamily="34" charset="0"/>
            </a:rPr>
            <a:t> 2016: Advanced Topics</a:t>
          </a:r>
        </a:p>
        <a:p>
          <a:pPr algn="ctr"/>
          <a:endParaRPr lang="en-US" sz="1800" baseline="0">
            <a:latin typeface="Century Gothic" panose="020B0502020202020204" pitchFamily="34" charset="0"/>
          </a:endParaRPr>
        </a:p>
        <a:p>
          <a:pPr algn="ctr"/>
          <a:r>
            <a:rPr lang="en-US" sz="1800" baseline="0">
              <a:latin typeface="Century Gothic" panose="020B0502020202020204" pitchFamily="34" charset="0"/>
            </a:rPr>
            <a:t>July 20, 2017</a:t>
          </a:r>
          <a:endParaRPr lang="en-US" sz="18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323589</xdr:colOff>
      <xdr:row>11</xdr:row>
      <xdr:rowOff>41752</xdr:rowOff>
    </xdr:from>
    <xdr:to>
      <xdr:col>9</xdr:col>
      <xdr:colOff>532356</xdr:colOff>
      <xdr:row>43</xdr:row>
      <xdr:rowOff>147484</xdr:rowOff>
    </xdr:to>
    <xdr:sp macro="" textlink="">
      <xdr:nvSpPr>
        <xdr:cNvPr id="5" name="TextBox 4"/>
        <xdr:cNvSpPr txBox="1"/>
      </xdr:nvSpPr>
      <xdr:spPr>
        <a:xfrm>
          <a:off x="962686" y="2069655"/>
          <a:ext cx="5321541" cy="600508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atin typeface="Century Gothic" panose="020B0502020202020204" pitchFamily="34" charset="0"/>
            </a:rPr>
            <a:t>Agenda</a:t>
          </a:r>
        </a:p>
        <a:p>
          <a:endParaRPr lang="en-US" sz="1200">
            <a:latin typeface="Century Gothic" panose="020B0502020202020204" pitchFamily="34" charset="0"/>
          </a:endParaRPr>
        </a:p>
        <a:p>
          <a:r>
            <a:rPr lang="en-US" sz="1200" u="sng">
              <a:latin typeface="Century Gothic" panose="020B0502020202020204" pitchFamily="34" charset="0"/>
            </a:rPr>
            <a:t>Tab        			 Topic                                     .</a:t>
          </a:r>
        </a:p>
        <a:p>
          <a:r>
            <a:rPr lang="en-US" sz="1200">
              <a:latin typeface="Century Gothic" panose="020B0502020202020204" pitchFamily="34" charset="0"/>
            </a:rPr>
            <a:t>Try</a:t>
          </a:r>
          <a:r>
            <a:rPr lang="en-US" sz="1200" baseline="0">
              <a:latin typeface="Century Gothic" panose="020B0502020202020204" pitchFamily="34" charset="0"/>
            </a:rPr>
            <a:t> It		Relative vs. Absolute references</a:t>
          </a:r>
        </a:p>
        <a:p>
          <a:endParaRPr lang="en-US" sz="1200" baseline="0">
            <a:latin typeface="Century Gothic" panose="020B0502020202020204" pitchFamily="34" charset="0"/>
          </a:endParaRPr>
        </a:p>
        <a:p>
          <a:r>
            <a:rPr lang="en-US" sz="1200" baseline="0">
              <a:latin typeface="Century Gothic" panose="020B0502020202020204" pitchFamily="34" charset="0"/>
            </a:rPr>
            <a:t>Create a Table	Change an array into a Table</a:t>
          </a:r>
        </a:p>
        <a:p>
          <a:r>
            <a:rPr lang="en-US" sz="1200" baseline="0">
              <a:latin typeface="Century Gothic" panose="020B0502020202020204" pitchFamily="34" charset="0"/>
            </a:rPr>
            <a:t>		Rename Table in Table Tools tab.</a:t>
          </a:r>
        </a:p>
        <a:p>
          <a:endParaRPr lang="en-US" sz="1200" baseline="0">
            <a:latin typeface="Century Gothic" panose="020B0502020202020204" pitchFamily="34" charset="0"/>
          </a:endParaRPr>
        </a:p>
        <a:p>
          <a:r>
            <a:rPr lang="en-US" sz="1200" baseline="0">
              <a:latin typeface="Century Gothic" panose="020B0502020202020204" pitchFamily="34" charset="0"/>
            </a:rPr>
            <a:t>Struct		Functions using Structured References </a:t>
          </a:r>
        </a:p>
        <a:p>
          <a:r>
            <a:rPr lang="en-US" sz="1200" baseline="0">
              <a:latin typeface="Century Gothic" panose="020B0502020202020204" pitchFamily="34" charset="0"/>
            </a:rPr>
            <a:t>		in a Table</a:t>
          </a:r>
        </a:p>
        <a:p>
          <a:endParaRPr lang="en-US" sz="1200" baseline="0">
            <a:latin typeface="Century Gothic" panose="020B0502020202020204" pitchFamily="34" charset="0"/>
          </a:endParaRPr>
        </a:p>
        <a:p>
          <a:r>
            <a:rPr lang="en-US" sz="1200" baseline="0">
              <a:latin typeface="Century Gothic" panose="020B0502020202020204" pitchFamily="34" charset="0"/>
            </a:rPr>
            <a:t>V Exact 1		Simple VLOOKUP against an Array</a:t>
          </a:r>
        </a:p>
        <a:p>
          <a:endParaRPr lang="en-US" sz="1200" baseline="0">
            <a:latin typeface="Century Gothic" panose="020B0502020202020204" pitchFamily="34" charset="0"/>
          </a:endParaRPr>
        </a:p>
        <a:p>
          <a:r>
            <a:rPr lang="en-US" sz="1200" baseline="0">
              <a:latin typeface="Century Gothic" panose="020B0502020202020204" pitchFamily="34" charset="0"/>
            </a:rPr>
            <a:t>V Exact 2 		VLOOKUP  against an Array with ERROR</a:t>
          </a:r>
        </a:p>
        <a:p>
          <a:r>
            <a:rPr lang="en-US" sz="1200" baseline="0">
              <a:latin typeface="Century Gothic" panose="020B0502020202020204" pitchFamily="34" charset="0"/>
            </a:rPr>
            <a:t>		handling</a:t>
          </a:r>
        </a:p>
        <a:p>
          <a:endParaRPr lang="en-US" sz="1200" baseline="0">
            <a:latin typeface="Century Gothic" panose="020B0502020202020204" pitchFamily="34" charset="0"/>
          </a:endParaRPr>
        </a:p>
        <a:p>
          <a:r>
            <a:rPr lang="en-US" sz="1200">
              <a:latin typeface="Century Gothic" panose="020B0502020202020204" pitchFamily="34" charset="0"/>
            </a:rPr>
            <a:t>V Table		VLOOKUP against a Table.</a:t>
          </a:r>
        </a:p>
        <a:p>
          <a:endParaRPr lang="en-US" sz="1200">
            <a:latin typeface="Century Gothic" panose="020B0502020202020204" pitchFamily="34" charset="0"/>
          </a:endParaRPr>
        </a:p>
        <a:p>
          <a:r>
            <a:rPr lang="en-US" sz="1200">
              <a:latin typeface="Century Gothic" panose="020B0502020202020204" pitchFamily="34" charset="0"/>
            </a:rPr>
            <a:t>V Approx</a:t>
          </a:r>
          <a:r>
            <a:rPr lang="en-US" sz="1200" baseline="0">
              <a:latin typeface="Century Gothic" panose="020B0502020202020204" pitchFamily="34" charset="0"/>
            </a:rPr>
            <a:t> 1		VLOOKUP, approximate match</a:t>
          </a:r>
        </a:p>
        <a:p>
          <a:endParaRPr lang="en-US" sz="1200" baseline="0">
            <a:latin typeface="Century Gothic" panose="020B0502020202020204" pitchFamily="34" charset="0"/>
          </a:endParaRPr>
        </a:p>
        <a:p>
          <a:r>
            <a:rPr lang="en-US" sz="1200" baseline="0">
              <a:latin typeface="Century Gothic" panose="020B0502020202020204" pitchFamily="34" charset="0"/>
            </a:rPr>
            <a:t>Index Match	Another way to look up data in an array</a:t>
          </a:r>
        </a:p>
        <a:p>
          <a:endParaRPr lang="en-US" sz="1200" baseline="0">
            <a:latin typeface="Century Gothic" panose="020B0502020202020204" pitchFamily="34" charset="0"/>
          </a:endParaRPr>
        </a:p>
        <a:p>
          <a:r>
            <a:rPr lang="en-US" sz="1200" baseline="0">
              <a:latin typeface="Century Gothic" panose="020B0502020202020204" pitchFamily="34" charset="0"/>
            </a:rPr>
            <a:t>Condit Formatting	use color to highlight Errors</a:t>
          </a:r>
        </a:p>
        <a:p>
          <a:endParaRPr lang="en-US" sz="1200">
            <a:latin typeface="Century Gothic" panose="020B0502020202020204" pitchFamily="34" charset="0"/>
          </a:endParaRPr>
        </a:p>
        <a:p>
          <a:r>
            <a:rPr lang="en-US" sz="1200">
              <a:latin typeface="Century Gothic" panose="020B0502020202020204" pitchFamily="34" charset="0"/>
            </a:rPr>
            <a:t>Drop Down		Data validation against a list</a:t>
          </a:r>
        </a:p>
        <a:p>
          <a:endParaRPr lang="en-US" sz="1200">
            <a:latin typeface="Century Gothic" panose="020B0502020202020204" pitchFamily="34" charset="0"/>
          </a:endParaRPr>
        </a:p>
        <a:p>
          <a:r>
            <a:rPr lang="en-US" sz="1200">
              <a:latin typeface="Century Gothic" panose="020B0502020202020204" pitchFamily="34" charset="0"/>
            </a:rPr>
            <a:t>Data Clean Up	Use Find</a:t>
          </a:r>
          <a:r>
            <a:rPr lang="en-US" sz="1200" baseline="0">
              <a:latin typeface="Century Gothic" panose="020B0502020202020204" pitchFamily="34" charset="0"/>
            </a:rPr>
            <a:t> &amp; Select to identify bad data.</a:t>
          </a:r>
          <a:endParaRPr lang="en-US" sz="12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302450</xdr:colOff>
      <xdr:row>3</xdr:row>
      <xdr:rowOff>100555</xdr:rowOff>
    </xdr:from>
    <xdr:to>
      <xdr:col>11</xdr:col>
      <xdr:colOff>294830</xdr:colOff>
      <xdr:row>22</xdr:row>
      <xdr:rowOff>178037</xdr:rowOff>
    </xdr:to>
    <xdr:sp macro="" textlink="">
      <xdr:nvSpPr>
        <xdr:cNvPr id="2" name="TextBox 1"/>
        <xdr:cNvSpPr txBox="1"/>
      </xdr:nvSpPr>
      <xdr:spPr>
        <a:xfrm>
          <a:off x="4539740" y="100555"/>
          <a:ext cx="3054623" cy="3595501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ysClr val="windowText" lastClr="000000"/>
              </a:solidFill>
            </a:rPr>
            <a:t>Use</a:t>
          </a:r>
          <a:r>
            <a:rPr lang="en-US" sz="1100" b="1" baseline="0">
              <a:solidFill>
                <a:sysClr val="windowText" lastClr="000000"/>
              </a:solidFill>
            </a:rPr>
            <a:t> Fill Handle  </a:t>
          </a:r>
          <a:endParaRPr lang="en-US" sz="1100"/>
        </a:p>
        <a:p>
          <a:r>
            <a:rPr lang="en-US" sz="1100"/>
            <a:t>1) Select (A5:A7)</a:t>
          </a:r>
          <a:r>
            <a:rPr lang="en-US" sz="1100" baseline="0"/>
            <a:t> by</a:t>
          </a:r>
        </a:p>
        <a:p>
          <a:r>
            <a:rPr lang="en-US" sz="1100" baseline="0"/>
            <a:t>     * click on A5</a:t>
          </a:r>
        </a:p>
        <a:p>
          <a:r>
            <a:rPr lang="en-US" sz="1100" baseline="0"/>
            <a:t>     * hold down the Shift key</a:t>
          </a:r>
        </a:p>
        <a:p>
          <a:r>
            <a:rPr lang="en-US" sz="1100" baseline="0"/>
            <a:t>     * click on A7, then release the Shift key</a:t>
          </a:r>
        </a:p>
        <a:p>
          <a:r>
            <a:rPr lang="en-US" sz="1100" baseline="0"/>
            <a:t>2) Mouse over the handle until your cursor turns</a:t>
          </a:r>
        </a:p>
        <a:p>
          <a:r>
            <a:rPr lang="en-US" sz="1100" baseline="0"/>
            <a:t>     into a little plus sign.</a:t>
          </a:r>
        </a:p>
        <a:p>
          <a:r>
            <a:rPr lang="en-US" sz="1100"/>
            <a:t>3)</a:t>
          </a:r>
          <a:r>
            <a:rPr lang="en-US" sz="1100" baseline="0"/>
            <a:t> Click on the handle, drag the cursor down to</a:t>
          </a:r>
        </a:p>
        <a:p>
          <a:r>
            <a:rPr lang="en-US" sz="1100" baseline="0"/>
            <a:t>     cell A14.  Finally release the mouse.</a:t>
          </a:r>
        </a:p>
        <a:p>
          <a:r>
            <a:rPr lang="en-US" sz="1100" baseline="0"/>
            <a:t>4) Repeat this for Column B and C.</a:t>
          </a:r>
        </a:p>
        <a:p>
          <a:r>
            <a:rPr lang="en-US" sz="1100"/>
            <a:t>5) Click on D5, then click</a:t>
          </a:r>
          <a:r>
            <a:rPr lang="en-US" sz="1100" baseline="0"/>
            <a:t> in the formula bar.</a:t>
          </a:r>
        </a:p>
        <a:p>
          <a:r>
            <a:rPr lang="en-US" sz="1100" baseline="0"/>
            <a:t>     Notice that each operand's color matches that</a:t>
          </a:r>
        </a:p>
        <a:p>
          <a:r>
            <a:rPr lang="en-US" sz="1100" baseline="0"/>
            <a:t>     cell's color.  This is handy!</a:t>
          </a:r>
        </a:p>
        <a:p>
          <a:r>
            <a:rPr lang="en-US" sz="1100" baseline="0"/>
            <a:t>6) Click and drag the fill handle for D2 down to</a:t>
          </a:r>
        </a:p>
        <a:p>
          <a:r>
            <a:rPr lang="en-US" sz="1100" baseline="0"/>
            <a:t>     D14, and E2 down to E14. </a:t>
          </a:r>
          <a:r>
            <a:rPr lang="en-US" sz="1100" b="1" baseline="0">
              <a:solidFill>
                <a:sysClr val="windowText" lastClr="000000"/>
              </a:solidFill>
            </a:rPr>
            <a:t>Relative vs Absolute</a:t>
          </a:r>
        </a:p>
        <a:p>
          <a:r>
            <a:rPr lang="en-US" sz="1100" b="0" baseline="0"/>
            <a:t>7) Select A5:A14, release the mouse.  </a:t>
          </a:r>
        </a:p>
        <a:p>
          <a:r>
            <a:rPr lang="en-US" sz="1100" b="0" baseline="0"/>
            <a:t>8) Click the Quick Analysis icon.</a:t>
          </a:r>
        </a:p>
        <a:p>
          <a:r>
            <a:rPr lang="en-US" sz="1100" b="0" baseline="0"/>
            <a:t>9) Click Totals, then Sum</a:t>
          </a:r>
        </a:p>
        <a:p>
          <a:r>
            <a:rPr lang="en-US" sz="1100" b="0" baseline="0"/>
            <a:t>10) try out some of the other Quick analysis</a:t>
          </a:r>
        </a:p>
        <a:p>
          <a:r>
            <a:rPr lang="en-US" sz="1100" b="0" baseline="0"/>
            <a:t>     options.</a:t>
          </a:r>
          <a:endParaRPr lang="en-US" sz="1100" b="0"/>
        </a:p>
      </xdr:txBody>
    </xdr:sp>
    <xdr:clientData/>
  </xdr:twoCellAnchor>
  <xdr:twoCellAnchor editAs="oneCell">
    <xdr:from>
      <xdr:col>9</xdr:col>
      <xdr:colOff>320040</xdr:colOff>
      <xdr:row>4</xdr:row>
      <xdr:rowOff>167640</xdr:rowOff>
    </xdr:from>
    <xdr:to>
      <xdr:col>10</xdr:col>
      <xdr:colOff>464885</xdr:colOff>
      <xdr:row>6</xdr:row>
      <xdr:rowOff>144811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340" y="350520"/>
          <a:ext cx="754445" cy="342930"/>
        </a:xfrm>
        <a:prstGeom prst="rect">
          <a:avLst/>
        </a:prstGeom>
      </xdr:spPr>
    </xdr:pic>
    <xdr:clientData/>
  </xdr:twoCellAnchor>
  <xdr:twoCellAnchor editAs="oneCell">
    <xdr:from>
      <xdr:col>10</xdr:col>
      <xdr:colOff>242130</xdr:colOff>
      <xdr:row>17</xdr:row>
      <xdr:rowOff>135308</xdr:rowOff>
    </xdr:from>
    <xdr:to>
      <xdr:col>10</xdr:col>
      <xdr:colOff>562198</xdr:colOff>
      <xdr:row>19</xdr:row>
      <xdr:rowOff>85058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9214" y="2727532"/>
          <a:ext cx="320068" cy="320068"/>
        </a:xfrm>
        <a:prstGeom prst="rect">
          <a:avLst/>
        </a:prstGeom>
      </xdr:spPr>
    </xdr:pic>
    <xdr:clientData/>
  </xdr:twoCellAnchor>
  <xdr:twoCellAnchor>
    <xdr:from>
      <xdr:col>0</xdr:col>
      <xdr:colOff>178037</xdr:colOff>
      <xdr:row>0</xdr:row>
      <xdr:rowOff>99701</xdr:rowOff>
    </xdr:from>
    <xdr:to>
      <xdr:col>2</xdr:col>
      <xdr:colOff>576841</xdr:colOff>
      <xdr:row>2</xdr:row>
      <xdr:rowOff>113944</xdr:rowOff>
    </xdr:to>
    <xdr:sp macro="" textlink="">
      <xdr:nvSpPr>
        <xdr:cNvPr id="8" name="TextBox 7"/>
        <xdr:cNvSpPr txBox="1"/>
      </xdr:nvSpPr>
      <xdr:spPr>
        <a:xfrm>
          <a:off x="178037" y="99701"/>
          <a:ext cx="1623701" cy="384561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Century Gothic" panose="020B0502020202020204" pitchFamily="34" charset="0"/>
            </a:rPr>
            <a:t>Try It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0</xdr:row>
      <xdr:rowOff>167640</xdr:rowOff>
    </xdr:from>
    <xdr:to>
      <xdr:col>11</xdr:col>
      <xdr:colOff>464820</xdr:colOff>
      <xdr:row>19</xdr:row>
      <xdr:rowOff>60960</xdr:rowOff>
    </xdr:to>
    <xdr:sp macro="" textlink="">
      <xdr:nvSpPr>
        <xdr:cNvPr id="2" name="TextBox 1"/>
        <xdr:cNvSpPr txBox="1"/>
      </xdr:nvSpPr>
      <xdr:spPr>
        <a:xfrm>
          <a:off x="3909060" y="167640"/>
          <a:ext cx="3741420" cy="336804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Century Gothic" panose="020B0502020202020204" pitchFamily="34" charset="0"/>
            </a:rPr>
            <a:t>Prepare the data in the array:</a:t>
          </a:r>
        </a:p>
        <a:p>
          <a:r>
            <a:rPr lang="en-US" sz="1100">
              <a:latin typeface="Century Gothic" panose="020B0502020202020204" pitchFamily="34" charset="0"/>
            </a:rPr>
            <a:t>  -  no empty rows</a:t>
          </a:r>
        </a:p>
        <a:p>
          <a:r>
            <a:rPr lang="en-US" sz="1100" baseline="0">
              <a:latin typeface="Century Gothic" panose="020B0502020202020204" pitchFamily="34" charset="0"/>
            </a:rPr>
            <a:t>  -  use good "headers" in first row, these will become</a:t>
          </a:r>
        </a:p>
        <a:p>
          <a:r>
            <a:rPr lang="en-US" sz="1100" baseline="0">
              <a:latin typeface="Century Gothic" panose="020B0502020202020204" pitchFamily="34" charset="0"/>
            </a:rPr>
            <a:t>     the field name.</a:t>
          </a:r>
          <a:endParaRPr lang="en-US" sz="1100">
            <a:latin typeface="Century Gothic" panose="020B0502020202020204" pitchFamily="34" charset="0"/>
          </a:endParaRPr>
        </a:p>
        <a:p>
          <a:r>
            <a:rPr lang="en-US" sz="1100">
              <a:latin typeface="Century Gothic" panose="020B0502020202020204" pitchFamily="34" charset="0"/>
            </a:rPr>
            <a:t>Several</a:t>
          </a:r>
          <a:r>
            <a:rPr lang="en-US" sz="1100" baseline="0">
              <a:latin typeface="Century Gothic" panose="020B0502020202020204" pitchFamily="34" charset="0"/>
            </a:rPr>
            <a:t> ways t</a:t>
          </a:r>
          <a:r>
            <a:rPr lang="en-US" sz="1100">
              <a:latin typeface="Century Gothic" panose="020B0502020202020204" pitchFamily="34" charset="0"/>
            </a:rPr>
            <a:t>o create a Table, select</a:t>
          </a:r>
          <a:r>
            <a:rPr lang="en-US" sz="1100" baseline="0">
              <a:latin typeface="Century Gothic" panose="020B0502020202020204" pitchFamily="34" charset="0"/>
            </a:rPr>
            <a:t> data and</a:t>
          </a:r>
          <a:r>
            <a:rPr lang="en-US" sz="1100">
              <a:latin typeface="Century Gothic" panose="020B0502020202020204" pitchFamily="34" charset="0"/>
            </a:rPr>
            <a:t>:</a:t>
          </a:r>
        </a:p>
        <a:p>
          <a:r>
            <a:rPr lang="en-US" sz="1100">
              <a:latin typeface="Century Gothic" panose="020B0502020202020204" pitchFamily="34" charset="0"/>
            </a:rPr>
            <a:t>  </a:t>
          </a:r>
          <a:r>
            <a:rPr lang="en-US" sz="1100" baseline="0">
              <a:latin typeface="Century Gothic" panose="020B0502020202020204" pitchFamily="34" charset="0"/>
            </a:rPr>
            <a:t> -  </a:t>
          </a:r>
          <a:r>
            <a:rPr lang="en-US" sz="1100" baseline="0">
              <a:solidFill>
                <a:sysClr val="windowText" lastClr="000000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&lt;Ctrl t&gt; </a:t>
          </a:r>
          <a:r>
            <a:rPr lang="en-US" sz="1100" baseline="0">
              <a:latin typeface="Century Gothic" panose="020B0502020202020204" pitchFamily="34" charset="0"/>
            </a:rPr>
            <a:t>or</a:t>
          </a:r>
        </a:p>
        <a:p>
          <a:r>
            <a:rPr lang="en-US" sz="1100" baseline="0"/>
            <a:t>   -   </a:t>
          </a:r>
          <a:r>
            <a:rPr lang="en-US" sz="1100" baseline="0">
              <a:latin typeface="Century Gothic" panose="020B0502020202020204" pitchFamily="34" charset="0"/>
            </a:rPr>
            <a:t>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Insert &gt; Table</a:t>
          </a:r>
        </a:p>
        <a:p>
          <a:r>
            <a:rPr lang="en-US" sz="1100" baseline="0">
              <a:latin typeface="Century Gothic" panose="020B0502020202020204" pitchFamily="34" charset="0"/>
              <a:cs typeface="Courier New" panose="02070309020205020404" pitchFamily="49" charset="0"/>
            </a:rPr>
            <a:t>Check the "My Table has headers" box.</a:t>
          </a:r>
        </a:p>
        <a:p>
          <a:endParaRPr lang="en-US" sz="1100" baseline="0">
            <a:latin typeface="Century Gothic" panose="020B0502020202020204" pitchFamily="34" charset="0"/>
            <a:cs typeface="Courier New" panose="02070309020205020404" pitchFamily="49" charset="0"/>
          </a:endParaRPr>
        </a:p>
        <a:p>
          <a:r>
            <a:rPr lang="en-US" sz="1100" baseline="0">
              <a:latin typeface="Century Gothic" panose="020B0502020202020204" pitchFamily="34" charset="0"/>
              <a:cs typeface="Courier New" panose="02070309020205020404" pitchFamily="49" charset="0"/>
            </a:rPr>
            <a:t>Rename table by updating the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Name Box</a:t>
          </a:r>
          <a:r>
            <a:rPr lang="en-US" sz="1100" baseline="0">
              <a:latin typeface="Century Gothic" panose="020B0502020202020204" pitchFamily="34" charset="0"/>
              <a:cs typeface="Courier New" panose="02070309020205020404" pitchFamily="49" charset="0"/>
            </a:rPr>
            <a:t>, or by going to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Table Tools &gt; Properties &gt; Table Name </a:t>
          </a:r>
          <a:r>
            <a:rPr lang="en-US" sz="1100" baseline="0">
              <a:latin typeface="Century Gothic" panose="020B0502020202020204" pitchFamily="34" charset="0"/>
              <a:cs typeface="Courier New" panose="02070309020205020404" pitchFamily="49" charset="0"/>
            </a:rPr>
            <a:t>(left side of ribbon).</a:t>
          </a:r>
        </a:p>
        <a:p>
          <a:endParaRPr lang="en-US" sz="1100" baseline="0">
            <a:latin typeface="Century Gothic" panose="020B0502020202020204" pitchFamily="34" charset="0"/>
            <a:cs typeface="Courier New" panose="02070309020205020404" pitchFamily="49" charset="0"/>
          </a:endParaRPr>
        </a:p>
        <a:p>
          <a:r>
            <a:rPr lang="en-US" sz="1100" baseline="0">
              <a:latin typeface="Century Gothic" panose="020B0502020202020204" pitchFamily="34" charset="0"/>
              <a:cs typeface="Courier New" panose="02070309020205020404" pitchFamily="49" charset="0"/>
            </a:rPr>
            <a:t>Click in the table to get the Table tab in the Ribbon.</a:t>
          </a:r>
        </a:p>
        <a:p>
          <a:r>
            <a:rPr lang="en-US" sz="1100" baseline="0">
              <a:latin typeface="Century Gothic" panose="020B0502020202020204" pitchFamily="34" charset="0"/>
              <a:cs typeface="Courier New" panose="02070309020205020404" pitchFamily="49" charset="0"/>
            </a:rPr>
            <a:t>Sort the data by clicking on the header down arrow.</a:t>
          </a:r>
        </a:p>
        <a:p>
          <a:endParaRPr lang="en-US" sz="1100" baseline="0">
            <a:latin typeface="Century Gothic" panose="020B0502020202020204" pitchFamily="34" charset="0"/>
            <a:cs typeface="Courier New" panose="02070309020205020404" pitchFamily="49" charset="0"/>
          </a:endParaRPr>
        </a:p>
        <a:p>
          <a:r>
            <a:rPr lang="en-US" sz="1100" baseline="0">
              <a:latin typeface="Century Gothic" panose="020B0502020202020204" pitchFamily="34" charset="0"/>
              <a:cs typeface="Courier New" panose="02070309020205020404" pitchFamily="49" charset="0"/>
            </a:rPr>
            <a:t>Now, add a new column or row of data and watch the it automatically incorporate it into the Table.</a:t>
          </a:r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137160</xdr:colOff>
      <xdr:row>0</xdr:row>
      <xdr:rowOff>99060</xdr:rowOff>
    </xdr:from>
    <xdr:to>
      <xdr:col>2</xdr:col>
      <xdr:colOff>914400</xdr:colOff>
      <xdr:row>3</xdr:row>
      <xdr:rowOff>0</xdr:rowOff>
    </xdr:to>
    <xdr:sp macro="" textlink="">
      <xdr:nvSpPr>
        <xdr:cNvPr id="3" name="TextBox 2"/>
        <xdr:cNvSpPr txBox="1"/>
      </xdr:nvSpPr>
      <xdr:spPr>
        <a:xfrm>
          <a:off x="137160" y="99060"/>
          <a:ext cx="1996440" cy="449580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Century Gothic" panose="020B0502020202020204" pitchFamily="34" charset="0"/>
            </a:rPr>
            <a:t>Create a Table</a:t>
          </a:r>
        </a:p>
      </xdr:txBody>
    </xdr:sp>
    <xdr:clientData/>
  </xdr:twoCellAnchor>
  <xdr:twoCellAnchor editAs="oneCell">
    <xdr:from>
      <xdr:col>0</xdr:col>
      <xdr:colOff>257175</xdr:colOff>
      <xdr:row>28</xdr:row>
      <xdr:rowOff>57150</xdr:rowOff>
    </xdr:from>
    <xdr:to>
      <xdr:col>11</xdr:col>
      <xdr:colOff>342900</xdr:colOff>
      <xdr:row>33</xdr:row>
      <xdr:rowOff>31332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391150"/>
          <a:ext cx="7791450" cy="9266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90652</xdr:colOff>
      <xdr:row>14</xdr:row>
      <xdr:rowOff>35998</xdr:rowOff>
    </xdr:from>
    <xdr:to>
      <xdr:col>4</xdr:col>
      <xdr:colOff>578069</xdr:colOff>
      <xdr:row>25</xdr:row>
      <xdr:rowOff>151994</xdr:rowOff>
    </xdr:to>
    <xdr:sp macro="" textlink="">
      <xdr:nvSpPr>
        <xdr:cNvPr id="3" name="TextBox 2"/>
        <xdr:cNvSpPr txBox="1"/>
      </xdr:nvSpPr>
      <xdr:spPr>
        <a:xfrm>
          <a:off x="90652" y="2731370"/>
          <a:ext cx="3446247" cy="2233789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Example of doing math on</a:t>
          </a:r>
          <a:r>
            <a:rPr lang="en-US" sz="1100" baseline="0"/>
            <a:t> a Table, using Structured References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Click on Equity, Cost Basis, and Net Equity cells to see the calculations.</a:t>
          </a:r>
        </a:p>
        <a:p>
          <a:endParaRPr lang="en-US" sz="1100" baseline="0"/>
        </a:p>
        <a:p>
          <a:r>
            <a:rPr lang="en-US" sz="1100" baseline="0"/>
            <a:t>Click on the cells in Row 13 to see </a:t>
          </a:r>
          <a:r>
            <a:rPr lang="en-US" sz="1100" b="1" baseline="0"/>
            <a:t>SUBTOTAL</a:t>
          </a:r>
          <a:r>
            <a:rPr lang="en-US" sz="1100" baseline="0"/>
            <a:t> function.</a:t>
          </a:r>
        </a:p>
        <a:p>
          <a:endParaRPr lang="en-US" sz="1100" baseline="0"/>
        </a:p>
        <a:p>
          <a:r>
            <a:rPr lang="en-US" sz="1100" baseline="0"/>
            <a:t>Refer to support.office.com for more information about Structured References.</a:t>
          </a:r>
        </a:p>
      </xdr:txBody>
    </xdr:sp>
    <xdr:clientData/>
  </xdr:twoCellAnchor>
  <xdr:twoCellAnchor>
    <xdr:from>
      <xdr:col>5</xdr:col>
      <xdr:colOff>535475</xdr:colOff>
      <xdr:row>0</xdr:row>
      <xdr:rowOff>92579</xdr:rowOff>
    </xdr:from>
    <xdr:to>
      <xdr:col>10</xdr:col>
      <xdr:colOff>22211</xdr:colOff>
      <xdr:row>2</xdr:row>
      <xdr:rowOff>35607</xdr:rowOff>
    </xdr:to>
    <xdr:sp macro="" textlink="">
      <xdr:nvSpPr>
        <xdr:cNvPr id="4" name="TextBox 3"/>
        <xdr:cNvSpPr txBox="1"/>
      </xdr:nvSpPr>
      <xdr:spPr>
        <a:xfrm>
          <a:off x="4434645" y="92579"/>
          <a:ext cx="3369694" cy="315922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Century Gothic" panose="020B0502020202020204" pitchFamily="34" charset="0"/>
            </a:rPr>
            <a:t>Structured References on data in a Table</a:t>
          </a:r>
        </a:p>
      </xdr:txBody>
    </xdr:sp>
    <xdr:clientData/>
  </xdr:twoCellAnchor>
  <xdr:twoCellAnchor>
    <xdr:from>
      <xdr:col>5</xdr:col>
      <xdr:colOff>640081</xdr:colOff>
      <xdr:row>14</xdr:row>
      <xdr:rowOff>57094</xdr:rowOff>
    </xdr:from>
    <xdr:to>
      <xdr:col>10</xdr:col>
      <xdr:colOff>425205</xdr:colOff>
      <xdr:row>29</xdr:row>
      <xdr:rowOff>22911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101654</xdr:colOff>
      <xdr:row>26</xdr:row>
      <xdr:rowOff>58447</xdr:rowOff>
    </xdr:from>
    <xdr:to>
      <xdr:col>2</xdr:col>
      <xdr:colOff>756974</xdr:colOff>
      <xdr:row>33</xdr:row>
      <xdr:rowOff>96546</xdr:rowOff>
    </xdr:to>
    <xdr:sp macro="" textlink="">
      <xdr:nvSpPr>
        <xdr:cNvPr id="6" name="TextBox 5"/>
        <xdr:cNvSpPr txBox="1"/>
      </xdr:nvSpPr>
      <xdr:spPr>
        <a:xfrm>
          <a:off x="101654" y="5064138"/>
          <a:ext cx="2003006" cy="138578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 create this pie</a:t>
          </a:r>
          <a:r>
            <a:rPr lang="en-US" sz="1100" baseline="0"/>
            <a:t> chart: </a:t>
          </a:r>
        </a:p>
        <a:p>
          <a:r>
            <a:rPr lang="en-US" sz="1100" baseline="0"/>
            <a:t>Click on a cell in Table.</a:t>
          </a:r>
        </a:p>
        <a:p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Insert &gt; Pie Chart</a:t>
          </a:r>
        </a:p>
        <a:p>
          <a:endParaRPr lang="en-US" sz="1100" baseline="0"/>
        </a:p>
        <a:p>
          <a:r>
            <a:rPr lang="en-US" sz="1100" baseline="0"/>
            <a:t>Then click: </a:t>
          </a:r>
        </a:p>
        <a:p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Chart Tools &gt; Design Tab &gt; Select Data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828067</xdr:colOff>
      <xdr:row>26</xdr:row>
      <xdr:rowOff>48313</xdr:rowOff>
    </xdr:from>
    <xdr:to>
      <xdr:col>6</xdr:col>
      <xdr:colOff>70473</xdr:colOff>
      <xdr:row>33</xdr:row>
      <xdr:rowOff>116641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5753" y="5054004"/>
          <a:ext cx="2545757" cy="1416015"/>
        </a:xfrm>
        <a:prstGeom prst="rect">
          <a:avLst/>
        </a:prstGeom>
      </xdr:spPr>
    </xdr:pic>
    <xdr:clientData/>
  </xdr:twoCellAnchor>
  <xdr:twoCellAnchor>
    <xdr:from>
      <xdr:col>0</xdr:col>
      <xdr:colOff>429638</xdr:colOff>
      <xdr:row>0</xdr:row>
      <xdr:rowOff>145915</xdr:rowOff>
    </xdr:from>
    <xdr:to>
      <xdr:col>2</xdr:col>
      <xdr:colOff>518808</xdr:colOff>
      <xdr:row>2</xdr:row>
      <xdr:rowOff>105383</xdr:rowOff>
    </xdr:to>
    <xdr:sp macro="" textlink="">
      <xdr:nvSpPr>
        <xdr:cNvPr id="8" name="TextBox 7"/>
        <xdr:cNvSpPr txBox="1"/>
      </xdr:nvSpPr>
      <xdr:spPr>
        <a:xfrm>
          <a:off x="429638" y="145915"/>
          <a:ext cx="1418617" cy="332362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Century Gothic" panose="020B0502020202020204" pitchFamily="34" charset="0"/>
            </a:rPr>
            <a:t>Struct</a:t>
          </a:r>
        </a:p>
      </xdr:txBody>
    </xdr:sp>
    <xdr:clientData/>
  </xdr:twoCellAnchor>
  <xdr:twoCellAnchor editAs="oneCell">
    <xdr:from>
      <xdr:col>1</xdr:col>
      <xdr:colOff>243191</xdr:colOff>
      <xdr:row>15</xdr:row>
      <xdr:rowOff>151994</xdr:rowOff>
    </xdr:from>
    <xdr:to>
      <xdr:col>4</xdr:col>
      <xdr:colOff>86429</xdr:colOff>
      <xdr:row>17</xdr:row>
      <xdr:rowOff>176573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835" y="3039893"/>
          <a:ext cx="2143424" cy="40963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154577</xdr:colOff>
      <xdr:row>3</xdr:row>
      <xdr:rowOff>58784</xdr:rowOff>
    </xdr:from>
    <xdr:to>
      <xdr:col>4</xdr:col>
      <xdr:colOff>19050</xdr:colOff>
      <xdr:row>6</xdr:row>
      <xdr:rowOff>104775</xdr:rowOff>
    </xdr:to>
    <xdr:sp macro="" textlink="">
      <xdr:nvSpPr>
        <xdr:cNvPr id="2" name="TextBox 1"/>
        <xdr:cNvSpPr txBox="1"/>
      </xdr:nvSpPr>
      <xdr:spPr>
        <a:xfrm>
          <a:off x="154577" y="630284"/>
          <a:ext cx="2550523" cy="617491"/>
        </a:xfrm>
        <a:prstGeom prst="rect">
          <a:avLst/>
        </a:prstGeom>
        <a:solidFill>
          <a:schemeClr val="bg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Cookie Name</a:t>
          </a:r>
          <a:r>
            <a:rPr lang="en-US" sz="1100" baseline="0"/>
            <a:t> data</a:t>
          </a:r>
        </a:p>
        <a:p>
          <a:r>
            <a:rPr lang="en-US" sz="1100" baseline="0"/>
            <a:t>Unique and sorted code in first column</a:t>
          </a:r>
        </a:p>
        <a:p>
          <a:r>
            <a:rPr lang="en-US" sz="1100" baseline="0"/>
            <a:t>- Not a Table, but an array</a:t>
          </a:r>
          <a:endParaRPr lang="en-US" sz="1100"/>
        </a:p>
      </xdr:txBody>
    </xdr:sp>
    <xdr:clientData/>
  </xdr:twoCellAnchor>
  <xdr:twoCellAnchor>
    <xdr:from>
      <xdr:col>4</xdr:col>
      <xdr:colOff>342900</xdr:colOff>
      <xdr:row>1</xdr:row>
      <xdr:rowOff>22861</xdr:rowOff>
    </xdr:from>
    <xdr:to>
      <xdr:col>11</xdr:col>
      <xdr:colOff>502920</xdr:colOff>
      <xdr:row>7</xdr:row>
      <xdr:rowOff>18490</xdr:rowOff>
    </xdr:to>
    <xdr:grpSp>
      <xdr:nvGrpSpPr>
        <xdr:cNvPr id="3" name="Group 2"/>
        <xdr:cNvGrpSpPr/>
      </xdr:nvGrpSpPr>
      <xdr:grpSpPr>
        <a:xfrm>
          <a:off x="2838450" y="213361"/>
          <a:ext cx="4998720" cy="1138629"/>
          <a:chOff x="4342973" y="181940"/>
          <a:chExt cx="4512780" cy="795562"/>
        </a:xfrm>
      </xdr:grpSpPr>
      <xdr:sp macro="" textlink="">
        <xdr:nvSpPr>
          <xdr:cNvPr id="4" name="TextBox 3"/>
          <xdr:cNvSpPr txBox="1"/>
        </xdr:nvSpPr>
        <xdr:spPr>
          <a:xfrm>
            <a:off x="4342973" y="181940"/>
            <a:ext cx="4512780" cy="643433"/>
          </a:xfrm>
          <a:prstGeom prst="rect">
            <a:avLst/>
          </a:prstGeom>
          <a:solidFill>
            <a:schemeClr val="bg2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>
                <a:solidFill>
                  <a:schemeClr val="tx1"/>
                </a:solidFill>
                <a:latin typeface="Century" panose="02040604050505020304" pitchFamily="18" charset="0"/>
              </a:rPr>
              <a:t>VLOOKUP sandbox</a:t>
            </a:r>
          </a:p>
          <a:p>
            <a:r>
              <a:rPr lang="en-US" sz="1200" baseline="0">
                <a:solidFill>
                  <a:schemeClr val="tx1"/>
                </a:solidFill>
                <a:latin typeface="Century" panose="02040604050505020304" pitchFamily="18" charset="0"/>
              </a:rPr>
              <a:t>Cookie is the key to the Cookie Name data.  The other (red) data is retrieved in the VLOOKUP.  This is for an </a:t>
            </a:r>
            <a:r>
              <a:rPr lang="en-US" sz="1200" b="1" baseline="0">
                <a:solidFill>
                  <a:schemeClr val="tx1"/>
                </a:solidFill>
                <a:latin typeface="Century" panose="02040604050505020304" pitchFamily="18" charset="0"/>
              </a:rPr>
              <a:t>exact</a:t>
            </a:r>
            <a:r>
              <a:rPr lang="en-US" sz="1200" baseline="0">
                <a:solidFill>
                  <a:schemeClr val="tx1"/>
                </a:solidFill>
                <a:latin typeface="Century" panose="02040604050505020304" pitchFamily="18" charset="0"/>
              </a:rPr>
              <a:t> match.  Use absolute address for table_array (press F4)</a:t>
            </a:r>
            <a:endParaRPr lang="en-US" sz="1200">
              <a:solidFill>
                <a:schemeClr val="tx1"/>
              </a:solidFill>
              <a:latin typeface="Century" panose="02040604050505020304" pitchFamily="18" charset="0"/>
            </a:endParaRPr>
          </a:p>
        </xdr:txBody>
      </xdr:sp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27249" y="787001"/>
            <a:ext cx="3466853" cy="190501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</xdr:grpSp>
    <xdr:clientData/>
  </xdr:twoCellAnchor>
  <xdr:twoCellAnchor>
    <xdr:from>
      <xdr:col>5</xdr:col>
      <xdr:colOff>563879</xdr:colOff>
      <xdr:row>20</xdr:row>
      <xdr:rowOff>174171</xdr:rowOff>
    </xdr:from>
    <xdr:to>
      <xdr:col>11</xdr:col>
      <xdr:colOff>118532</xdr:colOff>
      <xdr:row>29</xdr:row>
      <xdr:rowOff>21771</xdr:rowOff>
    </xdr:to>
    <xdr:sp macro="" textlink="">
      <xdr:nvSpPr>
        <xdr:cNvPr id="6" name="TextBox 5"/>
        <xdr:cNvSpPr txBox="1"/>
      </xdr:nvSpPr>
      <xdr:spPr>
        <a:xfrm>
          <a:off x="3720736" y="3918857"/>
          <a:ext cx="3832739" cy="1513114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Explanation:</a:t>
          </a:r>
        </a:p>
        <a:p>
          <a:r>
            <a:rPr lang="en-US" sz="1100"/>
            <a:t>Take</a:t>
          </a:r>
          <a:r>
            <a:rPr lang="en-US" sz="1100" baseline="0"/>
            <a:t> the Cookie Code in Column G; this is the foriegn key to the CC in Column B.  The first lookup is in G10, Cookie = 14.  Find "14" in the first column of the array.  "14" is in B14. </a:t>
          </a:r>
        </a:p>
        <a:p>
          <a:endParaRPr lang="en-US" sz="1100" baseline="0"/>
        </a:p>
        <a:p>
          <a:r>
            <a:rPr lang="en-US" sz="1100" baseline="0"/>
            <a:t>When I get a match, retrieve the cookie name from the second column in the array and put in Column J, Do-si-dos.</a:t>
          </a:r>
        </a:p>
        <a:p>
          <a:pPr algn="ctr"/>
          <a:r>
            <a:rPr lang="en-US" sz="1100"/>
            <a:t>=VLOOKUP(G10,$B$10:$D$17,2,FALSE)</a:t>
          </a:r>
        </a:p>
      </xdr:txBody>
    </xdr:sp>
    <xdr:clientData/>
  </xdr:twoCellAnchor>
  <xdr:twoCellAnchor>
    <xdr:from>
      <xdr:col>0</xdr:col>
      <xdr:colOff>141513</xdr:colOff>
      <xdr:row>20</xdr:row>
      <xdr:rowOff>174172</xdr:rowOff>
    </xdr:from>
    <xdr:to>
      <xdr:col>5</xdr:col>
      <xdr:colOff>380999</xdr:colOff>
      <xdr:row>29</xdr:row>
      <xdr:rowOff>21771</xdr:rowOff>
    </xdr:to>
    <xdr:sp macro="" textlink="">
      <xdr:nvSpPr>
        <xdr:cNvPr id="7" name="TextBox 6"/>
        <xdr:cNvSpPr txBox="1"/>
      </xdr:nvSpPr>
      <xdr:spPr>
        <a:xfrm>
          <a:off x="141513" y="3918858"/>
          <a:ext cx="3396343" cy="1513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debug a function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</a:t>
          </a:r>
          <a:r>
            <a:rPr lang="en-US" sz="11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Formulas &gt; Formula Auditing &gt; Evaluate Formula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will display the value of each variable right before Excel does its calculations.  Order of operation is important: ( ) ^ * / - +    or: parenthesis, exponant, multiplication, division,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minus, and plus .   If a formula is getting messy, put parenthesis around them to take control of the order of calculations.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195943</xdr:colOff>
      <xdr:row>0</xdr:row>
      <xdr:rowOff>152400</xdr:rowOff>
    </xdr:from>
    <xdr:to>
      <xdr:col>3</xdr:col>
      <xdr:colOff>293914</xdr:colOff>
      <xdr:row>2</xdr:row>
      <xdr:rowOff>141515</xdr:rowOff>
    </xdr:to>
    <xdr:sp macro="" textlink="">
      <xdr:nvSpPr>
        <xdr:cNvPr id="8" name="TextBox 7"/>
        <xdr:cNvSpPr txBox="1"/>
      </xdr:nvSpPr>
      <xdr:spPr>
        <a:xfrm>
          <a:off x="195943" y="152400"/>
          <a:ext cx="2002971" cy="359229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Century Gothic" panose="020B0502020202020204" pitchFamily="34" charset="0"/>
            </a:rPr>
            <a:t>V Exact 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529591</xdr:colOff>
      <xdr:row>0</xdr:row>
      <xdr:rowOff>171450</xdr:rowOff>
    </xdr:from>
    <xdr:to>
      <xdr:col>11</xdr:col>
      <xdr:colOff>567448</xdr:colOff>
      <xdr:row>11</xdr:row>
      <xdr:rowOff>80010</xdr:rowOff>
    </xdr:to>
    <xdr:sp macro="" textlink="">
      <xdr:nvSpPr>
        <xdr:cNvPr id="2" name="TextBox 1"/>
        <xdr:cNvSpPr txBox="1"/>
      </xdr:nvSpPr>
      <xdr:spPr>
        <a:xfrm>
          <a:off x="3559352" y="171450"/>
          <a:ext cx="4648362" cy="2026353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exercise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shows how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look up data from another sheet 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 this workbook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will refer to the data from the previous sheet name followed by an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!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followed by the cell range.</a:t>
          </a:r>
          <a:endParaRPr lang="en-US">
            <a:effectLst/>
          </a:endParaRPr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/>
            <a:t>Click and drag formula from C11 down to C17.</a:t>
          </a:r>
        </a:p>
        <a:p>
          <a:r>
            <a:rPr lang="en-US" sz="1100"/>
            <a:t>'V</a:t>
          </a:r>
          <a:r>
            <a:rPr lang="en-US" sz="1100" baseline="0"/>
            <a:t> Exact 1' says the array I want to use is in another sheet.</a:t>
          </a:r>
        </a:p>
        <a:p>
          <a:r>
            <a:rPr lang="en-US" sz="1100" baseline="0"/>
            <a:t>$B$10:$D$17 is the Absolute Reference of the array.</a:t>
          </a:r>
        </a:p>
        <a:p>
          <a:r>
            <a:rPr lang="en-US" sz="1100" baseline="0"/>
            <a:t>2  says to return the data from column 2</a:t>
          </a:r>
          <a:endParaRPr lang="en-US" sz="1100"/>
        </a:p>
      </xdr:txBody>
    </xdr:sp>
    <xdr:clientData/>
  </xdr:twoCellAnchor>
  <xdr:twoCellAnchor>
    <xdr:from>
      <xdr:col>0</xdr:col>
      <xdr:colOff>312420</xdr:colOff>
      <xdr:row>1</xdr:row>
      <xdr:rowOff>22860</xdr:rowOff>
    </xdr:from>
    <xdr:to>
      <xdr:col>3</xdr:col>
      <xdr:colOff>533400</xdr:colOff>
      <xdr:row>3</xdr:row>
      <xdr:rowOff>121920</xdr:rowOff>
    </xdr:to>
    <xdr:sp macro="" textlink="">
      <xdr:nvSpPr>
        <xdr:cNvPr id="3" name="TextBox 2"/>
        <xdr:cNvSpPr txBox="1"/>
      </xdr:nvSpPr>
      <xdr:spPr>
        <a:xfrm>
          <a:off x="312420" y="205740"/>
          <a:ext cx="2453640" cy="464820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Century Gothic" panose="020B0502020202020204" pitchFamily="34" charset="0"/>
            </a:rPr>
            <a:t>V Exact 2</a:t>
          </a:r>
        </a:p>
      </xdr:txBody>
    </xdr:sp>
    <xdr:clientData/>
  </xdr:twoCellAnchor>
  <xdr:twoCellAnchor editAs="oneCell">
    <xdr:from>
      <xdr:col>6</xdr:col>
      <xdr:colOff>80010</xdr:colOff>
      <xdr:row>4</xdr:row>
      <xdr:rowOff>49530</xdr:rowOff>
    </xdr:from>
    <xdr:to>
      <xdr:col>10</xdr:col>
      <xdr:colOff>545078</xdr:colOff>
      <xdr:row>6</xdr:row>
      <xdr:rowOff>3838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5310" y="811530"/>
          <a:ext cx="3055868" cy="335308"/>
        </a:xfrm>
        <a:prstGeom prst="rect">
          <a:avLst/>
        </a:prstGeom>
      </xdr:spPr>
    </xdr:pic>
    <xdr:clientData/>
  </xdr:twoCellAnchor>
  <xdr:twoCellAnchor>
    <xdr:from>
      <xdr:col>4</xdr:col>
      <xdr:colOff>541021</xdr:colOff>
      <xdr:row>12</xdr:row>
      <xdr:rowOff>110490</xdr:rowOff>
    </xdr:from>
    <xdr:to>
      <xdr:col>11</xdr:col>
      <xdr:colOff>648512</xdr:colOff>
      <xdr:row>26</xdr:row>
      <xdr:rowOff>40532</xdr:rowOff>
    </xdr:to>
    <xdr:sp macro="" textlink="">
      <xdr:nvSpPr>
        <xdr:cNvPr id="5" name="TextBox 4"/>
        <xdr:cNvSpPr txBox="1"/>
      </xdr:nvSpPr>
      <xdr:spPr>
        <a:xfrm>
          <a:off x="3580915" y="2420809"/>
          <a:ext cx="4717996" cy="2625414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What if the look-up code is invalid?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IfError will handle bad data.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first argument is the regular VLookup within parentheses.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second arguement is what you want to happen if there is an error, in this case I want the word ERROR to appear in the cell.</a:t>
          </a:r>
        </a:p>
        <a:p>
          <a:endParaRPr lang="en-US">
            <a:effectLst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Optional: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Conditional Formatting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search for this message and highlight the cell color.  (See the Cond Formatting tab for an example.)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Conditional Formatting can't "see" #N/A which is why we put in "ERROR".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 editAs="oneCell">
    <xdr:from>
      <xdr:col>4</xdr:col>
      <xdr:colOff>634973</xdr:colOff>
      <xdr:row>18</xdr:row>
      <xdr:rowOff>34209</xdr:rowOff>
    </xdr:from>
    <xdr:to>
      <xdr:col>11</xdr:col>
      <xdr:colOff>364787</xdr:colOff>
      <xdr:row>19</xdr:row>
      <xdr:rowOff>146293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4867" y="3499688"/>
          <a:ext cx="4340319" cy="304610"/>
        </a:xfrm>
        <a:prstGeom prst="rect">
          <a:avLst/>
        </a:prstGeom>
      </xdr:spPr>
    </xdr:pic>
    <xdr:clientData/>
  </xdr:twoCellAnchor>
  <xdr:twoCellAnchor editAs="oneCell">
    <xdr:from>
      <xdr:col>9</xdr:col>
      <xdr:colOff>131727</xdr:colOff>
      <xdr:row>12</xdr:row>
      <xdr:rowOff>182393</xdr:rowOff>
    </xdr:from>
    <xdr:to>
      <xdr:col>11</xdr:col>
      <xdr:colOff>491074</xdr:colOff>
      <xdr:row>14</xdr:row>
      <xdr:rowOff>16446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839" y="2492712"/>
          <a:ext cx="1676634" cy="21910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57150</xdr:rowOff>
    </xdr:from>
    <xdr:to>
      <xdr:col>6</xdr:col>
      <xdr:colOff>0</xdr:colOff>
      <xdr:row>20</xdr:row>
      <xdr:rowOff>57150</xdr:rowOff>
    </xdr:to>
    <xdr:sp macro="" textlink="">
      <xdr:nvSpPr>
        <xdr:cNvPr id="2" name="TextBox 1"/>
        <xdr:cNvSpPr txBox="1"/>
      </xdr:nvSpPr>
      <xdr:spPr>
        <a:xfrm>
          <a:off x="371475" y="3295650"/>
          <a:ext cx="3695700" cy="5715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Tables and Named Ranges are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both in the Name Box.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Tables can use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Structured References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9525</xdr:colOff>
      <xdr:row>21</xdr:row>
      <xdr:rowOff>0</xdr:rowOff>
    </xdr:from>
    <xdr:to>
      <xdr:col>6</xdr:col>
      <xdr:colOff>9524</xdr:colOff>
      <xdr:row>26</xdr:row>
      <xdr:rowOff>180975</xdr:rowOff>
    </xdr:to>
    <xdr:sp macro="" textlink="">
      <xdr:nvSpPr>
        <xdr:cNvPr id="3" name="TextBox 2"/>
        <xdr:cNvSpPr txBox="1"/>
      </xdr:nvSpPr>
      <xdr:spPr>
        <a:xfrm>
          <a:off x="381000" y="4000500"/>
          <a:ext cx="3695699" cy="11334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 create</a:t>
          </a:r>
          <a:r>
            <a:rPr lang="en-US" sz="1100" baseline="0"/>
            <a:t> a table:</a:t>
          </a:r>
        </a:p>
        <a:p>
          <a:r>
            <a:rPr lang="en-US" sz="1100" baseline="0"/>
            <a:t>Select the header and data, press </a:t>
          </a:r>
          <a:r>
            <a:rPr lang="en-US" sz="1100" b="1" baseline="0">
              <a:latin typeface="Courier New" panose="02070309020205020404" pitchFamily="49" charset="0"/>
              <a:cs typeface="Courier New" panose="02070309020205020404" pitchFamily="49" charset="0"/>
            </a:rPr>
            <a:t>&lt;Ctrl T&gt; </a:t>
          </a:r>
          <a:r>
            <a:rPr lang="en-US" sz="1100" baseline="0"/>
            <a:t>or </a:t>
          </a:r>
          <a:r>
            <a:rPr lang="en-US" sz="1100" b="1" baseline="0">
              <a:latin typeface="Courier New" panose="02070309020205020404" pitchFamily="49" charset="0"/>
              <a:cs typeface="Courier New" panose="02070309020205020404" pitchFamily="49" charset="0"/>
            </a:rPr>
            <a:t>Insert &gt; Table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.</a:t>
          </a:r>
        </a:p>
        <a:p>
          <a:r>
            <a:rPr lang="en-US" sz="1100" baseline="0"/>
            <a:t>In the  Create Table dialog box, check if your table has headers.  </a:t>
          </a:r>
          <a:r>
            <a:rPr lang="en-US" sz="1100"/>
            <a:t>You can change the table name in the Name box</a:t>
          </a:r>
        </a:p>
      </xdr:txBody>
    </xdr:sp>
    <xdr:clientData/>
  </xdr:twoCellAnchor>
  <xdr:twoCellAnchor>
    <xdr:from>
      <xdr:col>1</xdr:col>
      <xdr:colOff>0</xdr:colOff>
      <xdr:row>27</xdr:row>
      <xdr:rowOff>152399</xdr:rowOff>
    </xdr:from>
    <xdr:to>
      <xdr:col>6</xdr:col>
      <xdr:colOff>0</xdr:colOff>
      <xdr:row>32</xdr:row>
      <xdr:rowOff>66675</xdr:rowOff>
    </xdr:to>
    <xdr:sp macro="" textlink="">
      <xdr:nvSpPr>
        <xdr:cNvPr id="4" name="TextBox 3"/>
        <xdr:cNvSpPr txBox="1"/>
      </xdr:nvSpPr>
      <xdr:spPr>
        <a:xfrm>
          <a:off x="371475" y="5295899"/>
          <a:ext cx="3695700" cy="86677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 add</a:t>
          </a:r>
          <a:r>
            <a:rPr lang="en-US" sz="1100" baseline="0"/>
            <a:t> a new row or column: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Table will automatically resize itself and all references to the contents will update.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on cell F8 to see 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Structured Reference example.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6</xdr:col>
      <xdr:colOff>349940</xdr:colOff>
      <xdr:row>5</xdr:row>
      <xdr:rowOff>89866</xdr:rowOff>
    </xdr:from>
    <xdr:to>
      <xdr:col>11</xdr:col>
      <xdr:colOff>416615</xdr:colOff>
      <xdr:row>8</xdr:row>
      <xdr:rowOff>13667</xdr:rowOff>
    </xdr:to>
    <xdr:sp macro="" textlink="">
      <xdr:nvSpPr>
        <xdr:cNvPr id="5" name="TextBox 4"/>
        <xdr:cNvSpPr txBox="1"/>
      </xdr:nvSpPr>
      <xdr:spPr>
        <a:xfrm>
          <a:off x="4342157" y="1000953"/>
          <a:ext cx="3255480" cy="47045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/>
              </a:solidFill>
              <a:latin typeface="Century Gothic" panose="020B0502020202020204" pitchFamily="34" charset="0"/>
            </a:rPr>
            <a:t>VLOOKUP</a:t>
          </a:r>
          <a:r>
            <a:rPr lang="en-US" sz="1100" baseline="0">
              <a:solidFill>
                <a:schemeClr val="tx1"/>
              </a:solidFill>
              <a:latin typeface="Century" panose="02040604050505020304" pitchFamily="18" charset="0"/>
            </a:rPr>
            <a:t> using a Table sandbox:</a:t>
          </a:r>
        </a:p>
        <a:p>
          <a:r>
            <a:rPr lang="en-US" sz="1100">
              <a:solidFill>
                <a:schemeClr val="tx1"/>
              </a:solidFill>
              <a:latin typeface="Century" panose="02040604050505020304" pitchFamily="18" charset="0"/>
            </a:rPr>
            <a:t>The cell </a:t>
          </a:r>
          <a:r>
            <a:rPr lang="en-US" sz="100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I10 is:</a:t>
          </a:r>
          <a:r>
            <a:rPr lang="en-US" sz="1000" baseline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  <a:r>
            <a:rPr lang="en-US" sz="100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=VLOOKUP(I10,Table_Zoo,2)</a:t>
          </a:r>
        </a:p>
      </xdr:txBody>
    </xdr:sp>
    <xdr:clientData/>
  </xdr:twoCellAnchor>
  <xdr:twoCellAnchor>
    <xdr:from>
      <xdr:col>6</xdr:col>
      <xdr:colOff>151572</xdr:colOff>
      <xdr:row>0</xdr:row>
      <xdr:rowOff>173935</xdr:rowOff>
    </xdr:from>
    <xdr:to>
      <xdr:col>11</xdr:col>
      <xdr:colOff>543339</xdr:colOff>
      <xdr:row>4</xdr:row>
      <xdr:rowOff>173935</xdr:rowOff>
    </xdr:to>
    <xdr:sp macro="" textlink="">
      <xdr:nvSpPr>
        <xdr:cNvPr id="7" name="TextBox 6"/>
        <xdr:cNvSpPr txBox="1"/>
      </xdr:nvSpPr>
      <xdr:spPr>
        <a:xfrm>
          <a:off x="4143789" y="173935"/>
          <a:ext cx="3580572" cy="728870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Courier New" panose="02070309020205020404" pitchFamily="49" charset="0"/>
              <a:cs typeface="Courier New" panose="02070309020205020404" pitchFamily="49" charset="0"/>
            </a:rPr>
            <a:t>VLOOKUP</a:t>
          </a:r>
          <a:r>
            <a:rPr lang="en-US" sz="1200">
              <a:latin typeface="Century" panose="02040604050505020304" pitchFamily="18" charset="0"/>
            </a:rPr>
            <a:t> using</a:t>
          </a:r>
          <a:r>
            <a:rPr lang="en-US" sz="1200" baseline="0">
              <a:latin typeface="Century" panose="02040604050505020304" pitchFamily="18" charset="0"/>
            </a:rPr>
            <a:t> a Table:</a:t>
          </a:r>
        </a:p>
        <a:p>
          <a:r>
            <a:rPr lang="en-US" sz="1200" baseline="0">
              <a:latin typeface="Century" panose="02040604050505020304" pitchFamily="18" charset="0"/>
            </a:rPr>
            <a:t>Similar to the previous examples, but use the Table name instead of cell range.</a:t>
          </a:r>
          <a:endParaRPr lang="en-US" sz="1200">
            <a:latin typeface="Century" panose="02040604050505020304" pitchFamily="18" charset="0"/>
          </a:endParaRPr>
        </a:p>
      </xdr:txBody>
    </xdr:sp>
    <xdr:clientData/>
  </xdr:twoCellAnchor>
  <xdr:twoCellAnchor>
    <xdr:from>
      <xdr:col>6</xdr:col>
      <xdr:colOff>209550</xdr:colOff>
      <xdr:row>17</xdr:row>
      <xdr:rowOff>180975</xdr:rowOff>
    </xdr:from>
    <xdr:to>
      <xdr:col>11</xdr:col>
      <xdr:colOff>504825</xdr:colOff>
      <xdr:row>26</xdr:row>
      <xdr:rowOff>57150</xdr:rowOff>
    </xdr:to>
    <xdr:sp macro="" textlink="">
      <xdr:nvSpPr>
        <xdr:cNvPr id="8" name="TextBox 7"/>
        <xdr:cNvSpPr txBox="1"/>
      </xdr:nvSpPr>
      <xdr:spPr>
        <a:xfrm>
          <a:off x="4276725" y="3419475"/>
          <a:ext cx="3581400" cy="1590675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VLOOKUP function needs these 4 inputs in order to work: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Lookup_value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What you are looking for</a:t>
          </a: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Table_array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Where you are looking</a:t>
          </a: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Col_index_num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What we want to know</a:t>
          </a: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[range_lookup]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Whether we want to be precise or approximate in our search 1-approximante,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0=exact.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33131</xdr:colOff>
      <xdr:row>1</xdr:row>
      <xdr:rowOff>16567</xdr:rowOff>
    </xdr:from>
    <xdr:to>
      <xdr:col>4</xdr:col>
      <xdr:colOff>604631</xdr:colOff>
      <xdr:row>3</xdr:row>
      <xdr:rowOff>149088</xdr:rowOff>
    </xdr:to>
    <xdr:sp macro="" textlink="">
      <xdr:nvSpPr>
        <xdr:cNvPr id="9" name="TextBox 8"/>
        <xdr:cNvSpPr txBox="1"/>
      </xdr:nvSpPr>
      <xdr:spPr>
        <a:xfrm>
          <a:off x="397566" y="198784"/>
          <a:ext cx="2625587" cy="496956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Century Gothic" panose="020B0502020202020204" pitchFamily="34" charset="0"/>
            </a:rPr>
            <a:t>V Table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535021</xdr:colOff>
      <xdr:row>0</xdr:row>
      <xdr:rowOff>171653</xdr:rowOff>
    </xdr:from>
    <xdr:to>
      <xdr:col>13</xdr:col>
      <xdr:colOff>421531</xdr:colOff>
      <xdr:row>8</xdr:row>
      <xdr:rowOff>210766</xdr:rowOff>
    </xdr:to>
    <xdr:sp macro="" textlink="">
      <xdr:nvSpPr>
        <xdr:cNvPr id="2" name="TextBox 1"/>
        <xdr:cNvSpPr txBox="1"/>
      </xdr:nvSpPr>
      <xdr:spPr>
        <a:xfrm>
          <a:off x="4961106" y="171653"/>
          <a:ext cx="3680297" cy="1482049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Approximate match</a:t>
          </a:r>
        </a:p>
        <a:p>
          <a:endParaRPr lang="en-US" sz="1200">
            <a:solidFill>
              <a:schemeClr val="dk1"/>
            </a:solidFill>
            <a:effectLst/>
            <a:latin typeface="Century" panose="02040604050505020304" pitchFamily="18" charset="0"/>
            <a:ea typeface="+mn-ea"/>
            <a:cs typeface="+mn-cs"/>
          </a:endParaRPr>
        </a:p>
        <a:p>
          <a:r>
            <a:rPr lang="en-US" sz="120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To look up information using</a:t>
          </a:r>
          <a:r>
            <a:rPr lang="en-US" sz="1200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a range of data, we'll specifiy </a:t>
          </a:r>
          <a:r>
            <a:rPr lang="en-US" sz="1200" baseline="0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[range_lookup]</a:t>
          </a:r>
          <a:r>
            <a:rPr lang="en-US" sz="1200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to be </a:t>
          </a:r>
          <a:r>
            <a:rPr lang="en-US" sz="1200" baseline="0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"TRUE"</a:t>
          </a:r>
        </a:p>
        <a:p>
          <a:endParaRPr lang="en-US" sz="1200">
            <a:effectLst/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You will refer to the data from the previous sheet name followed by an ! followed by the cell range.</a:t>
          </a:r>
          <a:endParaRPr lang="en-US" sz="1200">
            <a:effectLst/>
            <a:latin typeface="Century" panose="02040604050505020304" pitchFamily="18" charset="0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574262</xdr:colOff>
      <xdr:row>19</xdr:row>
      <xdr:rowOff>93731</xdr:rowOff>
    </xdr:from>
    <xdr:to>
      <xdr:col>9</xdr:col>
      <xdr:colOff>333789</xdr:colOff>
      <xdr:row>30</xdr:row>
      <xdr:rowOff>55630</xdr:rowOff>
    </xdr:to>
    <xdr:grpSp>
      <xdr:nvGrpSpPr>
        <xdr:cNvPr id="6" name="Group 5"/>
        <xdr:cNvGrpSpPr/>
      </xdr:nvGrpSpPr>
      <xdr:grpSpPr>
        <a:xfrm>
          <a:off x="574262" y="3958948"/>
          <a:ext cx="5792027" cy="2087769"/>
          <a:chOff x="640522" y="3473036"/>
          <a:chExt cx="5524223" cy="2027030"/>
        </a:xfrm>
      </xdr:grpSpPr>
      <xdr:sp macro="" textlink="">
        <xdr:nvSpPr>
          <xdr:cNvPr id="3" name="TextBox 2"/>
          <xdr:cNvSpPr txBox="1"/>
        </xdr:nvSpPr>
        <xdr:spPr>
          <a:xfrm>
            <a:off x="640522" y="3473036"/>
            <a:ext cx="5524223" cy="2027030"/>
          </a:xfrm>
          <a:prstGeom prst="rect">
            <a:avLst/>
          </a:prstGeom>
          <a:solidFill>
            <a:schemeClr val="bg2">
              <a:lumMod val="95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 i="0">
                <a:solidFill>
                  <a:schemeClr val="dk1"/>
                </a:solidFill>
                <a:effectLst/>
                <a:latin typeface="Century" panose="02040604050505020304" pitchFamily="18" charset="0"/>
                <a:ea typeface="+mn-ea"/>
                <a:cs typeface="+mn-cs"/>
              </a:rPr>
              <a:t>“Approximate match”   </a:t>
            </a:r>
            <a:r>
              <a:rPr lang="en-US" sz="1100" b="0" i="0">
                <a:solidFill>
                  <a:schemeClr val="dk1"/>
                </a:solidFill>
                <a:effectLst/>
                <a:latin typeface="Century" panose="02040604050505020304" pitchFamily="18" charset="0"/>
                <a:ea typeface="+mn-ea"/>
                <a:cs typeface="+mn-cs"/>
              </a:rPr>
              <a:t>Used if you’re looking for</a:t>
            </a:r>
            <a:r>
              <a:rPr lang="en-US" sz="1100" b="1" i="0">
                <a:solidFill>
                  <a:schemeClr val="dk1"/>
                </a:solidFill>
                <a:effectLst/>
                <a:latin typeface="Century" panose="02040604050505020304" pitchFamily="18" charset="0"/>
                <a:ea typeface="+mn-ea"/>
                <a:cs typeface="+mn-cs"/>
              </a:rPr>
              <a:t> </a:t>
            </a:r>
            <a:r>
              <a:rPr lang="en-US" sz="1100" b="0" i="0">
                <a:solidFill>
                  <a:schemeClr val="dk1"/>
                </a:solidFill>
                <a:effectLst/>
                <a:latin typeface="Century" panose="02040604050505020304" pitchFamily="18" charset="0"/>
                <a:ea typeface="+mn-ea"/>
                <a:cs typeface="+mn-cs"/>
              </a:rPr>
              <a:t>a value that is </a:t>
            </a:r>
            <a:r>
              <a:rPr lang="en-US" sz="1100" b="1" i="0">
                <a:solidFill>
                  <a:schemeClr val="dk1"/>
                </a:solidFill>
                <a:effectLst/>
                <a:latin typeface="Century" panose="02040604050505020304" pitchFamily="18" charset="0"/>
                <a:ea typeface="+mn-ea"/>
                <a:cs typeface="+mn-cs"/>
              </a:rPr>
              <a:t>closest</a:t>
            </a:r>
            <a:r>
              <a:rPr lang="en-US" sz="1100" b="0" i="0">
                <a:solidFill>
                  <a:schemeClr val="dk1"/>
                </a:solidFill>
                <a:effectLst/>
                <a:latin typeface="Century" panose="02040604050505020304" pitchFamily="18" charset="0"/>
                <a:ea typeface="+mn-ea"/>
                <a:cs typeface="+mn-cs"/>
              </a:rPr>
              <a:t> to your lookup value.  Your data table should have a value for 0.</a:t>
            </a:r>
          </a:p>
          <a:p>
            <a:endParaRPr lang="en-US" sz="1100" b="0" i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endParaRPr>
          </a:p>
          <a:p>
            <a:r>
              <a:rPr lang="en-US" sz="1100" b="1" i="0">
                <a:solidFill>
                  <a:schemeClr val="dk1"/>
                </a:solidFill>
                <a:effectLst/>
                <a:latin typeface="Century" panose="02040604050505020304" pitchFamily="18" charset="0"/>
                <a:ea typeface="+mn-ea"/>
                <a:cs typeface="+mn-cs"/>
              </a:rPr>
              <a:t>“Exact match”   </a:t>
            </a:r>
            <a:r>
              <a:rPr lang="en-US" sz="1100" b="0" i="0">
                <a:solidFill>
                  <a:schemeClr val="dk1"/>
                </a:solidFill>
                <a:effectLst/>
                <a:latin typeface="Century" panose="02040604050505020304" pitchFamily="18" charset="0"/>
                <a:ea typeface="+mn-ea"/>
                <a:cs typeface="+mn-cs"/>
              </a:rPr>
              <a:t>Used if you’re looking for a value that is</a:t>
            </a:r>
            <a:r>
              <a:rPr lang="en-US" sz="1100" b="1" i="0">
                <a:solidFill>
                  <a:schemeClr val="dk1"/>
                </a:solidFill>
                <a:effectLst/>
                <a:latin typeface="Century" panose="02040604050505020304" pitchFamily="18" charset="0"/>
                <a:ea typeface="+mn-ea"/>
                <a:cs typeface="+mn-cs"/>
              </a:rPr>
              <a:t> equal </a:t>
            </a:r>
            <a:r>
              <a:rPr lang="en-US" sz="1100" b="0" i="0">
                <a:solidFill>
                  <a:schemeClr val="dk1"/>
                </a:solidFill>
                <a:effectLst/>
                <a:latin typeface="Century" panose="02040604050505020304" pitchFamily="18" charset="0"/>
                <a:ea typeface="+mn-ea"/>
                <a:cs typeface="+mn-cs"/>
              </a:rPr>
              <a:t>to your lookup value.</a:t>
            </a:r>
            <a:endParaRPr lang="en-US" sz="1100" b="0">
              <a:latin typeface="Century" panose="02040604050505020304" pitchFamily="18" charset="0"/>
            </a:endParaRPr>
          </a:p>
        </xdr:txBody>
      </xdr:sp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66768" y="4373632"/>
            <a:ext cx="3996095" cy="881670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</xdr:grpSp>
    <xdr:clientData/>
  </xdr:twoCellAnchor>
  <xdr:twoCellAnchor>
    <xdr:from>
      <xdr:col>0</xdr:col>
      <xdr:colOff>308043</xdr:colOff>
      <xdr:row>1</xdr:row>
      <xdr:rowOff>48639</xdr:rowOff>
    </xdr:from>
    <xdr:to>
      <xdr:col>3</xdr:col>
      <xdr:colOff>324255</xdr:colOff>
      <xdr:row>4</xdr:row>
      <xdr:rowOff>129702</xdr:rowOff>
    </xdr:to>
    <xdr:sp macro="" textlink="">
      <xdr:nvSpPr>
        <xdr:cNvPr id="5" name="TextBox 4"/>
        <xdr:cNvSpPr txBox="1"/>
      </xdr:nvSpPr>
      <xdr:spPr>
        <a:xfrm>
          <a:off x="308043" y="226979"/>
          <a:ext cx="1913106" cy="616085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latin typeface="Century Gothic" panose="020B0502020202020204" pitchFamily="34" charset="0"/>
            </a:rPr>
            <a:t>V Approx 1</a:t>
          </a:r>
        </a:p>
      </xdr:txBody>
    </xdr:sp>
    <xdr:clientData/>
  </xdr:twoCellAnchor>
  <xdr:twoCellAnchor>
    <xdr:from>
      <xdr:col>10</xdr:col>
      <xdr:colOff>165653</xdr:colOff>
      <xdr:row>20</xdr:row>
      <xdr:rowOff>0</xdr:rowOff>
    </xdr:from>
    <xdr:to>
      <xdr:col>13</xdr:col>
      <xdr:colOff>276087</xdr:colOff>
      <xdr:row>23</xdr:row>
      <xdr:rowOff>66261</xdr:rowOff>
    </xdr:to>
    <xdr:sp macro="" textlink="">
      <xdr:nvSpPr>
        <xdr:cNvPr id="7" name="TextBox 6"/>
        <xdr:cNvSpPr txBox="1"/>
      </xdr:nvSpPr>
      <xdr:spPr>
        <a:xfrm>
          <a:off x="6570870" y="3931478"/>
          <a:ext cx="2032000" cy="62947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Can you add in an "IfError" statment</a:t>
          </a:r>
          <a:r>
            <a:rPr lang="en-US" sz="1100" baseline="0"/>
            <a:t> to handle negative numbers?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</xdr:rowOff>
    </xdr:from>
    <xdr:to>
      <xdr:col>8</xdr:col>
      <xdr:colOff>476250</xdr:colOff>
      <xdr:row>4</xdr:row>
      <xdr:rowOff>180976</xdr:rowOff>
    </xdr:to>
    <xdr:sp macro="" textlink="">
      <xdr:nvSpPr>
        <xdr:cNvPr id="3" name="TextBox 2"/>
        <xdr:cNvSpPr txBox="1"/>
      </xdr:nvSpPr>
      <xdr:spPr>
        <a:xfrm>
          <a:off x="6286500" y="381001"/>
          <a:ext cx="2247900" cy="571500"/>
        </a:xfrm>
        <a:prstGeom prst="rect">
          <a:avLst/>
        </a:prstGeom>
        <a:solidFill>
          <a:schemeClr val="bg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Example of just Index:</a:t>
          </a:r>
        </a:p>
      </xdr:txBody>
    </xdr:sp>
    <xdr:clientData/>
  </xdr:twoCellAnchor>
  <xdr:twoCellAnchor editAs="oneCell">
    <xdr:from>
      <xdr:col>7</xdr:col>
      <xdr:colOff>219075</xdr:colOff>
      <xdr:row>3</xdr:row>
      <xdr:rowOff>9525</xdr:rowOff>
    </xdr:from>
    <xdr:to>
      <xdr:col>8</xdr:col>
      <xdr:colOff>285929</xdr:colOff>
      <xdr:row>4</xdr:row>
      <xdr:rowOff>171499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590550"/>
          <a:ext cx="1286054" cy="352474"/>
        </a:xfrm>
        <a:prstGeom prst="rect">
          <a:avLst/>
        </a:prstGeom>
      </xdr:spPr>
    </xdr:pic>
    <xdr:clientData/>
  </xdr:twoCellAnchor>
  <xdr:twoCellAnchor>
    <xdr:from>
      <xdr:col>1</xdr:col>
      <xdr:colOff>497759</xdr:colOff>
      <xdr:row>0</xdr:row>
      <xdr:rowOff>93100</xdr:rowOff>
    </xdr:from>
    <xdr:to>
      <xdr:col>2</xdr:col>
      <xdr:colOff>1459784</xdr:colOff>
      <xdr:row>1</xdr:row>
      <xdr:rowOff>184354</xdr:rowOff>
    </xdr:to>
    <xdr:sp macro="" textlink="">
      <xdr:nvSpPr>
        <xdr:cNvPr id="5" name="TextBox 4"/>
        <xdr:cNvSpPr txBox="1"/>
      </xdr:nvSpPr>
      <xdr:spPr>
        <a:xfrm>
          <a:off x="815259" y="93100"/>
          <a:ext cx="1463880" cy="285851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Century" panose="02040604050505020304" pitchFamily="18" charset="0"/>
            </a:rPr>
            <a:t>Index Match</a:t>
          </a:r>
        </a:p>
      </xdr:txBody>
    </xdr:sp>
    <xdr:clientData/>
  </xdr:twoCellAnchor>
  <xdr:twoCellAnchor>
    <xdr:from>
      <xdr:col>1</xdr:col>
      <xdr:colOff>0</xdr:colOff>
      <xdr:row>19</xdr:row>
      <xdr:rowOff>180976</xdr:rowOff>
    </xdr:from>
    <xdr:to>
      <xdr:col>5</xdr:col>
      <xdr:colOff>9525</xdr:colOff>
      <xdr:row>27</xdr:row>
      <xdr:rowOff>9525</xdr:rowOff>
    </xdr:to>
    <xdr:sp macro="" textlink="">
      <xdr:nvSpPr>
        <xdr:cNvPr id="6" name="TextBox 5"/>
        <xdr:cNvSpPr txBox="1"/>
      </xdr:nvSpPr>
      <xdr:spPr>
        <a:xfrm>
          <a:off x="295275" y="3819526"/>
          <a:ext cx="3810000" cy="135254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The MATCH</a:t>
          </a:r>
          <a:r>
            <a:rPr lang="en-US" sz="1200" b="0" i="0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function returns a </a:t>
          </a:r>
          <a:r>
            <a:rPr lang="en-US" sz="1200" b="0" i="0" u="sng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number</a:t>
          </a:r>
          <a:r>
            <a:rPr lang="en-US" sz="1200" b="0" i="0" baseline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 based on the relative position of a lookup value within a defined array / column.</a:t>
          </a:r>
          <a:endParaRPr lang="en-US" sz="1200" b="0" i="0">
            <a:solidFill>
              <a:schemeClr val="dk1"/>
            </a:solidFill>
            <a:effectLst/>
            <a:latin typeface="Century" panose="02040604050505020304" pitchFamily="18" charset="0"/>
            <a:ea typeface="+mn-ea"/>
            <a:cs typeface="+mn-cs"/>
          </a:endParaRPr>
        </a:p>
        <a:p>
          <a:endParaRPr lang="en-US" sz="1200" b="0" i="0">
            <a:solidFill>
              <a:schemeClr val="dk1"/>
            </a:solidFill>
            <a:effectLst/>
            <a:latin typeface="Century" panose="02040604050505020304" pitchFamily="18" charset="0"/>
            <a:ea typeface="+mn-ea"/>
            <a:cs typeface="+mn-cs"/>
          </a:endParaRPr>
        </a:p>
        <a:p>
          <a:r>
            <a:rPr lang="en-US" sz="1200" b="0" i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The INDEX function returns a </a:t>
          </a:r>
          <a:r>
            <a:rPr lang="en-US" sz="1200" b="0" i="0" u="sng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value</a:t>
          </a:r>
          <a:r>
            <a:rPr lang="en-US" sz="1200" b="0" i="0">
              <a:solidFill>
                <a:schemeClr val="dk1"/>
              </a:solidFill>
              <a:effectLst/>
              <a:latin typeface="Century" panose="02040604050505020304" pitchFamily="18" charset="0"/>
              <a:ea typeface="+mn-ea"/>
              <a:cs typeface="+mn-cs"/>
            </a:rPr>
            <a:t> based on a defined array / column and a row number. </a:t>
          </a:r>
        </a:p>
        <a:p>
          <a:endParaRPr lang="en-US" sz="1200" b="0">
            <a:latin typeface="Century" panose="02040604050505020304" pitchFamily="18" charset="0"/>
          </a:endParaRPr>
        </a:p>
      </xdr:txBody>
    </xdr:sp>
    <xdr:clientData/>
  </xdr:twoCellAnchor>
  <xdr:twoCellAnchor>
    <xdr:from>
      <xdr:col>1</xdr:col>
      <xdr:colOff>9524</xdr:colOff>
      <xdr:row>29</xdr:row>
      <xdr:rowOff>9524</xdr:rowOff>
    </xdr:from>
    <xdr:to>
      <xdr:col>7</xdr:col>
      <xdr:colOff>819150</xdr:colOff>
      <xdr:row>43</xdr:row>
      <xdr:rowOff>111331</xdr:rowOff>
    </xdr:to>
    <xdr:sp macro="" textlink="">
      <xdr:nvSpPr>
        <xdr:cNvPr id="7" name="TextBox 6"/>
        <xdr:cNvSpPr txBox="1"/>
      </xdr:nvSpPr>
      <xdr:spPr>
        <a:xfrm>
          <a:off x="318777" y="5910076"/>
          <a:ext cx="6400925" cy="269953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=MATCH (lookup_value, lookup_array, [match_type])</a:t>
          </a:r>
        </a:p>
        <a:p>
          <a:pPr fontAlgn="base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lookup_value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The value to match in lookup_array.</a:t>
          </a:r>
        </a:p>
        <a:p>
          <a:pPr fontAlgn="base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lookup_array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A range of cells or an array reference.</a:t>
          </a:r>
        </a:p>
        <a:p>
          <a:pPr fontAlgn="base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match_type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[optional] How to match, specified as -1, 0, or 1. Default is 1.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/>
            <a:t>Match type: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MATCH finds the largest value that is less than or equal to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lookup_value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fontAlgn="base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lookup_array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must be sorted in ascending order.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MATCH finds the first value exactly equal to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lookup_value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lookup_array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does not need to be sorted.</a:t>
          </a: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MATCH finds the smallest value that is greater than or equal to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lookup_value</a:t>
          </a:r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lookup_array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must be sorted in descending order.</a:t>
          </a:r>
        </a:p>
        <a:p>
          <a:pPr fontAlgn="base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If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match_type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is omitted, it is assumed to be 1.</a:t>
          </a:r>
        </a:p>
        <a:p>
          <a:r>
            <a:rPr lang="en-US" sz="1100"/>
            <a:t> </a:t>
          </a:r>
        </a:p>
      </xdr:txBody>
    </xdr:sp>
    <xdr:clientData/>
  </xdr:twoCellAnchor>
  <xdr:twoCellAnchor>
    <xdr:from>
      <xdr:col>7</xdr:col>
      <xdr:colOff>1000124</xdr:colOff>
      <xdr:row>28</xdr:row>
      <xdr:rowOff>180976</xdr:rowOff>
    </xdr:from>
    <xdr:to>
      <xdr:col>15</xdr:col>
      <xdr:colOff>148441</xdr:colOff>
      <xdr:row>36</xdr:row>
      <xdr:rowOff>47626</xdr:rowOff>
    </xdr:to>
    <xdr:sp macro="" textlink="">
      <xdr:nvSpPr>
        <xdr:cNvPr id="8" name="TextBox 7"/>
        <xdr:cNvSpPr txBox="1"/>
      </xdr:nvSpPr>
      <xdr:spPr>
        <a:xfrm>
          <a:off x="6900676" y="5895976"/>
          <a:ext cx="5110720" cy="1351066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=INDEX (array, row_num, [col_num], [area_num])</a:t>
          </a:r>
        </a:p>
        <a:p>
          <a:pPr fontAlgn="base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array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A range of cells, or an array constant.</a:t>
          </a:r>
        </a:p>
        <a:p>
          <a:pPr fontAlgn="base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row_num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The row position in the reference or array.</a:t>
          </a:r>
        </a:p>
        <a:p>
          <a:pPr fontAlgn="base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col_num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[optional] The column position in the reference or array.</a:t>
          </a:r>
        </a:p>
        <a:p>
          <a:pPr fontAlgn="base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area_num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- [optional] The range in reference that should be used.</a:t>
          </a:r>
        </a:p>
        <a:p>
          <a:endParaRPr lang="en-US" sz="1100"/>
        </a:p>
      </xdr:txBody>
    </xdr:sp>
    <xdr:clientData/>
  </xdr:twoCellAnchor>
  <xdr:twoCellAnchor>
    <xdr:from>
      <xdr:col>8</xdr:col>
      <xdr:colOff>686209</xdr:colOff>
      <xdr:row>1</xdr:row>
      <xdr:rowOff>61851</xdr:rowOff>
    </xdr:from>
    <xdr:to>
      <xdr:col>14</xdr:col>
      <xdr:colOff>593766</xdr:colOff>
      <xdr:row>5</xdr:row>
      <xdr:rowOff>71693</xdr:rowOff>
    </xdr:to>
    <xdr:sp macro="" textlink="">
      <xdr:nvSpPr>
        <xdr:cNvPr id="9" name="TextBox 8"/>
        <xdr:cNvSpPr txBox="1"/>
      </xdr:nvSpPr>
      <xdr:spPr>
        <a:xfrm>
          <a:off x="7897995" y="247403"/>
          <a:ext cx="3903109" cy="76442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Why</a:t>
          </a:r>
          <a:r>
            <a:rPr lang="en-US" sz="1100" baseline="0"/>
            <a:t> does John Tyler fail?  in the data, there is a space after the last character.  Use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TRIM</a:t>
          </a:r>
          <a:r>
            <a:rPr lang="en-US" sz="1100" baseline="0"/>
            <a:t> to remove leading and trailing spaces. 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ommit with </a:t>
          </a:r>
          <a:r>
            <a:rPr lang="en-US" sz="1000" b="1" i="0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Ctrl+Shift+Enter</a:t>
          </a:r>
          <a:r>
            <a:rPr lang="en-US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/>
        </a:p>
      </xdr:txBody>
    </xdr:sp>
    <xdr:clientData/>
  </xdr:twoCellAnchor>
  <xdr:twoCellAnchor editAs="oneCell">
    <xdr:from>
      <xdr:col>9</xdr:col>
      <xdr:colOff>15977</xdr:colOff>
      <xdr:row>6</xdr:row>
      <xdr:rowOff>22737</xdr:rowOff>
    </xdr:from>
    <xdr:to>
      <xdr:col>16</xdr:col>
      <xdr:colOff>612248</xdr:colOff>
      <xdr:row>13</xdr:row>
      <xdr:rowOff>39585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64" y="1101412"/>
          <a:ext cx="5121858" cy="126375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114301</xdr:rowOff>
    </xdr:from>
    <xdr:to>
      <xdr:col>6</xdr:col>
      <xdr:colOff>47625</xdr:colOff>
      <xdr:row>14</xdr:row>
      <xdr:rowOff>133350</xdr:rowOff>
    </xdr:to>
    <xdr:sp macro="" textlink="">
      <xdr:nvSpPr>
        <xdr:cNvPr id="2" name="TextBox 1"/>
        <xdr:cNvSpPr txBox="1"/>
      </xdr:nvSpPr>
      <xdr:spPr>
        <a:xfrm>
          <a:off x="171450" y="1943101"/>
          <a:ext cx="3716655" cy="75056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Make</a:t>
          </a:r>
          <a:r>
            <a:rPr lang="en-US" sz="1100" baseline="0"/>
            <a:t> a heat map by color coding grades.</a:t>
          </a:r>
        </a:p>
        <a:p>
          <a:r>
            <a:rPr lang="en-US" sz="1100" baseline="0"/>
            <a:t>1) Select data you want to format.</a:t>
          </a:r>
        </a:p>
        <a:p>
          <a:r>
            <a:rPr lang="en-US" sz="1100" baseline="0"/>
            <a:t>2) Click: Home &gt; Styles &gt; Conditional Formatting</a:t>
          </a:r>
        </a:p>
        <a:p>
          <a:r>
            <a:rPr lang="en-US" sz="1100" baseline="0"/>
            <a:t>3) try out the various formatting options.</a:t>
          </a:r>
        </a:p>
        <a:p>
          <a:endParaRPr lang="en-US" sz="1100"/>
        </a:p>
      </xdr:txBody>
    </xdr:sp>
    <xdr:clientData/>
  </xdr:twoCellAnchor>
  <xdr:twoCellAnchor editAs="oneCell">
    <xdr:from>
      <xdr:col>8</xdr:col>
      <xdr:colOff>361950</xdr:colOff>
      <xdr:row>0</xdr:row>
      <xdr:rowOff>95250</xdr:rowOff>
    </xdr:from>
    <xdr:to>
      <xdr:col>12</xdr:col>
      <xdr:colOff>499641</xdr:colOff>
      <xdr:row>12</xdr:row>
      <xdr:rowOff>95893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95250"/>
          <a:ext cx="2576091" cy="228664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496358</xdr:colOff>
      <xdr:row>19</xdr:row>
      <xdr:rowOff>71462</xdr:rowOff>
    </xdr:from>
    <xdr:to>
      <xdr:col>13</xdr:col>
      <xdr:colOff>534458</xdr:colOff>
      <xdr:row>27</xdr:row>
      <xdr:rowOff>39159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6941" y="3680379"/>
          <a:ext cx="3213100" cy="140703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352425</xdr:colOff>
      <xdr:row>28</xdr:row>
      <xdr:rowOff>147108</xdr:rowOff>
    </xdr:from>
    <xdr:to>
      <xdr:col>13</xdr:col>
      <xdr:colOff>40217</xdr:colOff>
      <xdr:row>31</xdr:row>
      <xdr:rowOff>33866</xdr:rowOff>
    </xdr:to>
    <xdr:sp macro="" textlink="">
      <xdr:nvSpPr>
        <xdr:cNvPr id="5" name="TextBox 4"/>
        <xdr:cNvSpPr txBox="1"/>
      </xdr:nvSpPr>
      <xdr:spPr>
        <a:xfrm>
          <a:off x="3705225" y="5671608"/>
          <a:ext cx="4945592" cy="45825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&gt; Styles &gt; Conditional</a:t>
          </a:r>
          <a:r>
            <a:rPr lang="en-US" sz="1100" baseline="0"/>
            <a:t> Formatting.  New Rules.  Format Only Cells Contain.    </a:t>
          </a:r>
          <a:r>
            <a:rPr lang="en-US" sz="1100" b="1" baseline="0"/>
            <a:t>Note: testing for #N/A doesn't work.</a:t>
          </a:r>
        </a:p>
        <a:p>
          <a:endParaRPr lang="en-US" sz="1100"/>
        </a:p>
      </xdr:txBody>
    </xdr:sp>
    <xdr:clientData/>
  </xdr:twoCellAnchor>
  <xdr:twoCellAnchor editAs="oneCell">
    <xdr:from>
      <xdr:col>4</xdr:col>
      <xdr:colOff>438150</xdr:colOff>
      <xdr:row>16</xdr:row>
      <xdr:rowOff>83779</xdr:rowOff>
    </xdr:from>
    <xdr:to>
      <xdr:col>8</xdr:col>
      <xdr:colOff>491305</xdr:colOff>
      <xdr:row>24</xdr:row>
      <xdr:rowOff>74296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131779"/>
          <a:ext cx="2491555" cy="170692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oneCellAnchor>
    <xdr:from>
      <xdr:col>0</xdr:col>
      <xdr:colOff>211666</xdr:colOff>
      <xdr:row>0</xdr:row>
      <xdr:rowOff>52917</xdr:rowOff>
    </xdr:from>
    <xdr:ext cx="2010834" cy="264583"/>
    <xdr:sp macro="" textlink="">
      <xdr:nvSpPr>
        <xdr:cNvPr id="7" name="TextBox 6"/>
        <xdr:cNvSpPr txBox="1"/>
      </xdr:nvSpPr>
      <xdr:spPr>
        <a:xfrm>
          <a:off x="211666" y="52917"/>
          <a:ext cx="2010834" cy="264583"/>
        </a:xfrm>
        <a:prstGeom prst="rect">
          <a:avLst/>
        </a:prstGeom>
        <a:solidFill>
          <a:schemeClr val="bg2">
            <a:lumMod val="95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400">
              <a:solidFill>
                <a:schemeClr val="tx1">
                  <a:lumMod val="50000"/>
                </a:schemeClr>
              </a:solidFill>
              <a:latin typeface="Century Gothic" panose="020B0502020202020204" pitchFamily="34" charset="0"/>
            </a:rPr>
            <a:t>Cond</a:t>
          </a:r>
          <a:r>
            <a:rPr lang="en-US" sz="1400" baseline="0">
              <a:solidFill>
                <a:schemeClr val="tx1">
                  <a:lumMod val="50000"/>
                </a:schemeClr>
              </a:solidFill>
              <a:latin typeface="Century Gothic" panose="020B0502020202020204" pitchFamily="34" charset="0"/>
            </a:rPr>
            <a:t> Formatting</a:t>
          </a:r>
          <a:endParaRPr lang="en-US" sz="1400">
            <a:solidFill>
              <a:schemeClr val="tx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352425</xdr:colOff>
      <xdr:row>2</xdr:row>
      <xdr:rowOff>180975</xdr:rowOff>
    </xdr:to>
    <xdr:sp macro="" textlink="">
      <xdr:nvSpPr>
        <xdr:cNvPr id="2" name="TextBox 1"/>
        <xdr:cNvSpPr txBox="1"/>
      </xdr:nvSpPr>
      <xdr:spPr>
        <a:xfrm>
          <a:off x="247650" y="190500"/>
          <a:ext cx="4829175" cy="3714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latin typeface="Century" panose="02040604050505020304" pitchFamily="18" charset="0"/>
            </a:rPr>
            <a:t>Make a Drop Down List to improve</a:t>
          </a:r>
          <a:r>
            <a:rPr lang="en-US" sz="1400" baseline="0">
              <a:latin typeface="Century" panose="02040604050505020304" pitchFamily="18" charset="0"/>
            </a:rPr>
            <a:t> data entry accuracy.</a:t>
          </a:r>
          <a:endParaRPr lang="en-US" sz="1400">
            <a:latin typeface="Century" panose="02040604050505020304" pitchFamily="18" charset="0"/>
          </a:endParaRPr>
        </a:p>
      </xdr:txBody>
    </xdr:sp>
    <xdr:clientData/>
  </xdr:twoCellAnchor>
  <xdr:twoCellAnchor>
    <xdr:from>
      <xdr:col>7</xdr:col>
      <xdr:colOff>161924</xdr:colOff>
      <xdr:row>4</xdr:row>
      <xdr:rowOff>76200</xdr:rowOff>
    </xdr:from>
    <xdr:to>
      <xdr:col>12</xdr:col>
      <xdr:colOff>285749</xdr:colOff>
      <xdr:row>13</xdr:row>
      <xdr:rowOff>161925</xdr:rowOff>
    </xdr:to>
    <xdr:sp macro="" textlink="">
      <xdr:nvSpPr>
        <xdr:cNvPr id="3" name="TextBox 2"/>
        <xdr:cNvSpPr txBox="1"/>
      </xdr:nvSpPr>
      <xdr:spPr>
        <a:xfrm>
          <a:off x="4886324" y="838200"/>
          <a:ext cx="3171825" cy="1800225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1) create a list of data.</a:t>
          </a:r>
          <a:r>
            <a:rPr lang="en-US" sz="1100" baseline="0"/>
            <a:t>  Sort it they way you want your users to see it.  </a:t>
          </a:r>
        </a:p>
        <a:p>
          <a:r>
            <a:rPr lang="en-US" sz="1100" baseline="0"/>
            <a:t>2) Select the entries, click Formulas &gt; Define Name.</a:t>
          </a:r>
        </a:p>
        <a:p>
          <a:r>
            <a:rPr lang="en-US" sz="1100" baseline="0"/>
            <a:t>3) Name your list - no spaces allowed.  Press enter.</a:t>
          </a:r>
        </a:p>
        <a:p>
          <a:r>
            <a:rPr lang="en-US" sz="1100" baseline="0"/>
            <a:t>4) Now your list name appears in the Nabe Box.</a:t>
          </a:r>
        </a:p>
        <a:p>
          <a:r>
            <a:rPr lang="en-US" sz="1100" baseline="0"/>
            <a:t>5) Click the cell in the worksheet you want to use the drop-down list.</a:t>
          </a:r>
        </a:p>
        <a:p>
          <a:r>
            <a:rPr lang="en-US" sz="1100" baseline="0"/>
            <a:t>6)  Data &gt; Data Validation</a:t>
          </a:r>
          <a:endParaRPr lang="en-US" sz="1100"/>
        </a:p>
      </xdr:txBody>
    </xdr:sp>
    <xdr:clientData/>
  </xdr:twoCellAnchor>
  <xdr:twoCellAnchor editAs="oneCell">
    <xdr:from>
      <xdr:col>7</xdr:col>
      <xdr:colOff>161925</xdr:colOff>
      <xdr:row>15</xdr:row>
      <xdr:rowOff>0</xdr:rowOff>
    </xdr:from>
    <xdr:to>
      <xdr:col>12</xdr:col>
      <xdr:colOff>304800</xdr:colOff>
      <xdr:row>28</xdr:row>
      <xdr:rowOff>113079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2857500"/>
          <a:ext cx="3190875" cy="258957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19051</xdr:rowOff>
    </xdr:from>
    <xdr:to>
      <xdr:col>13</xdr:col>
      <xdr:colOff>381000</xdr:colOff>
      <xdr:row>18</xdr:row>
      <xdr:rowOff>95250</xdr:rowOff>
    </xdr:to>
    <xdr:sp macro="" textlink="">
      <xdr:nvSpPr>
        <xdr:cNvPr id="2" name="TextBox 1"/>
        <xdr:cNvSpPr txBox="1"/>
      </xdr:nvSpPr>
      <xdr:spPr>
        <a:xfrm>
          <a:off x="6000750" y="590551"/>
          <a:ext cx="3009900" cy="293369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Search for weird things:</a:t>
          </a:r>
        </a:p>
        <a:p>
          <a:r>
            <a:rPr lang="en-US" sz="1100"/>
            <a:t>Home &gt; Find &amp; Select &gt; Go To </a:t>
          </a:r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Special</a:t>
          </a:r>
        </a:p>
      </xdr:txBody>
    </xdr:sp>
    <xdr:clientData/>
  </xdr:twoCellAnchor>
  <xdr:twoCellAnchor editAs="oneCell">
    <xdr:from>
      <xdr:col>9</xdr:col>
      <xdr:colOff>161925</xdr:colOff>
      <xdr:row>5</xdr:row>
      <xdr:rowOff>133350</xdr:rowOff>
    </xdr:from>
    <xdr:to>
      <xdr:col>12</xdr:col>
      <xdr:colOff>339535</xdr:colOff>
      <xdr:row>17</xdr:row>
      <xdr:rowOff>104775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1085850"/>
          <a:ext cx="2149285" cy="22574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167640</xdr:colOff>
      <xdr:row>0</xdr:row>
      <xdr:rowOff>68580</xdr:rowOff>
    </xdr:from>
    <xdr:to>
      <xdr:col>2</xdr:col>
      <xdr:colOff>571500</xdr:colOff>
      <xdr:row>1</xdr:row>
      <xdr:rowOff>129540</xdr:rowOff>
    </xdr:to>
    <xdr:sp macro="" textlink="">
      <xdr:nvSpPr>
        <xdr:cNvPr id="4" name="TextBox 3"/>
        <xdr:cNvSpPr txBox="1"/>
      </xdr:nvSpPr>
      <xdr:spPr>
        <a:xfrm>
          <a:off x="167640" y="68580"/>
          <a:ext cx="1714500" cy="243840"/>
        </a:xfrm>
        <a:prstGeom prst="rect">
          <a:avLst/>
        </a:prstGeom>
        <a:solidFill>
          <a:schemeClr val="bg2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>
              <a:solidFill>
                <a:schemeClr val="tx1">
                  <a:lumMod val="75000"/>
                </a:schemeClr>
              </a:solidFill>
              <a:latin typeface="Century Gothic" panose="020B0502020202020204" pitchFamily="34" charset="0"/>
            </a:rPr>
            <a:t>Data Clean Up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Portfolio" displayName="Portfolio" ref="B4:I13" totalsRowCount="1" headerRowDxfId="17">
  <autoFilter ref="B4:I12"/>
  <tableColumns count="8">
    <tableColumn id="1" name="Symbol"/>
    <tableColumn id="2" name="Stock"/>
    <tableColumn id="3" name="qty"/>
    <tableColumn id="4" name="todays price" dataDxfId="16" totalsRowDxfId="15"/>
    <tableColumn id="9" name="Equity" totalsRowFunction="sum" dataDxfId="14" totalsRowDxfId="13">
      <calculatedColumnFormula>Portfolio[[#This Row],[qty]]*Portfolio[[#This Row],[todays price]]</calculatedColumnFormula>
    </tableColumn>
    <tableColumn id="5" name="paid price" dataDxfId="12" totalsRowDxfId="11"/>
    <tableColumn id="6" name="Cost Basis" totalsRowFunction="sum" dataDxfId="10" totalsRowDxfId="9">
      <calculatedColumnFormula>Portfolio[[#This Row],[qty]]*Portfolio[[#This Row],[paid price]]</calculatedColumnFormula>
    </tableColumn>
    <tableColumn id="8" name="Net Equity" totalsRowFunction="sum" dataDxfId="8" totalsRowDxfId="7">
      <calculatedColumnFormula>Portfolio[[#This Row],[Equity]]-Portfolio[[#This Row],[Cost Basis]]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_Zoo" displayName="Table_Zoo" ref="B7:F16" totalsRowShown="0">
  <autoFilter ref="B7:F16"/>
  <sortState ref="B8:F16">
    <sortCondition ref="B7:B16"/>
  </sortState>
  <tableColumns count="5">
    <tableColumn id="1" name="Part No"/>
    <tableColumn id="2" name="Part Name"/>
    <tableColumn id="3" name="Price"/>
    <tableColumn id="4" name="Qty Available"/>
    <tableColumn id="5" name="tot value" dataDxfId="6">
      <calculatedColumnFormula>Table_Zoo[[#This Row],[Price]]*Table_Zoo[[#This Row],[Qty Available]]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rgbClr val="008080"/>
      </a:dk1>
      <a:lt1>
        <a:srgbClr val="66FFCC"/>
      </a:lt1>
      <a:dk2>
        <a:srgbClr val="F22D0C"/>
      </a:dk2>
      <a:lt2>
        <a:srgbClr val="FFFFFF"/>
      </a:lt2>
      <a:accent1>
        <a:srgbClr val="0F6FC6"/>
      </a:accent1>
      <a:accent2>
        <a:srgbClr val="009DD9"/>
      </a:accent2>
      <a:accent3>
        <a:srgbClr val="0BD0D9"/>
      </a:accent3>
      <a:accent4>
        <a:srgbClr val="E09C38"/>
      </a:accent4>
      <a:accent5>
        <a:srgbClr val="7CCA62"/>
      </a:accent5>
      <a:accent6>
        <a:srgbClr val="A5C249"/>
      </a:accent6>
      <a:hlink>
        <a:srgbClr val="82CD27"/>
      </a:hlink>
      <a:folHlink>
        <a:srgbClr val="46CEB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0.79998168889431442"/>
  </sheetPr>
  <dimension ref="A1:K47"/>
  <sheetViews>
    <sheetView tabSelected="1" showWhiteSpace="0" view="pageLayout" zoomScale="62" zoomScaleNormal="73" zoomScaleSheetLayoutView="95" zoomScalePageLayoutView="62" workbookViewId="0">
      <selection activeCell="C36" sqref="C36"/>
    </sheetView>
  </sheetViews>
  <sheetFormatPr defaultRowHeight="15" x14ac:dyDescent="0.25"/>
  <sheetData>
    <row r="1" spans="1:11" x14ac:dyDescent="0.25">
      <c r="A1" s="3" t="s">
        <v>40</v>
      </c>
      <c r="K1" s="3" t="s">
        <v>41</v>
      </c>
    </row>
    <row r="46" spans="1:11" x14ac:dyDescent="0.25">
      <c r="J46" t="s">
        <v>89</v>
      </c>
    </row>
    <row r="47" spans="1:11" x14ac:dyDescent="0.25">
      <c r="A47" s="3" t="s">
        <v>40</v>
      </c>
      <c r="K47" s="3" t="s">
        <v>40</v>
      </c>
    </row>
  </sheetData>
  <pageMargins left="0.25" right="0.25" top="0.75" bottom="0.75" header="0.3" footer="0.3"/>
  <pageSetup orientation="portrait" r:id="rId1"/>
  <headerFooter>
    <oddFooter>&amp;RTitle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79998168889431442"/>
  </sheetPr>
  <dimension ref="A4:E21"/>
  <sheetViews>
    <sheetView zoomScale="107" zoomScaleNormal="107" workbookViewId="0">
      <selection activeCell="E24" sqref="E24"/>
    </sheetView>
  </sheetViews>
  <sheetFormatPr defaultRowHeight="15" x14ac:dyDescent="0.25"/>
  <cols>
    <col min="4" max="4" width="10.5703125" customWidth="1"/>
    <col min="5" max="5" width="8.85546875" customWidth="1"/>
  </cols>
  <sheetData>
    <row r="4" spans="1:5" x14ac:dyDescent="0.25">
      <c r="A4" s="40" t="s">
        <v>90</v>
      </c>
      <c r="B4" s="40" t="s">
        <v>91</v>
      </c>
      <c r="C4" s="40" t="s">
        <v>92</v>
      </c>
      <c r="D4" s="40" t="s">
        <v>93</v>
      </c>
      <c r="E4" s="40" t="s">
        <v>94</v>
      </c>
    </row>
    <row r="5" spans="1:5" x14ac:dyDescent="0.25">
      <c r="A5" s="2">
        <v>1</v>
      </c>
      <c r="B5" s="2">
        <v>5</v>
      </c>
      <c r="C5" s="2">
        <v>100</v>
      </c>
      <c r="D5" s="2">
        <f>A5+B5+C5</f>
        <v>106</v>
      </c>
      <c r="E5" s="2">
        <f>A5+B5+$C$5</f>
        <v>106</v>
      </c>
    </row>
    <row r="6" spans="1:5" x14ac:dyDescent="0.25">
      <c r="A6" s="2">
        <v>2</v>
      </c>
      <c r="B6" s="2">
        <v>10</v>
      </c>
      <c r="C6" s="2">
        <v>90</v>
      </c>
      <c r="D6" s="2"/>
      <c r="E6" s="2"/>
    </row>
    <row r="7" spans="1:5" x14ac:dyDescent="0.25">
      <c r="A7" s="2">
        <v>3</v>
      </c>
      <c r="B7" s="2">
        <v>15</v>
      </c>
      <c r="C7" s="2">
        <v>80</v>
      </c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</sheetData>
  <pageMargins left="0.7" right="0.7" top="0.75" bottom="0.75" header="0.3" footer="0.3"/>
  <pageSetup orientation="landscape" r:id="rId1"/>
  <headerFooter>
    <oddHeader>&amp;CTry It</oddHeader>
    <oddFooter>&amp;RTry It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4.9989318521683403E-2"/>
  </sheetPr>
  <dimension ref="B6:D14"/>
  <sheetViews>
    <sheetView zoomScaleNormal="100" workbookViewId="0">
      <selection activeCell="H26" sqref="H26"/>
    </sheetView>
  </sheetViews>
  <sheetFormatPr defaultRowHeight="15" x14ac:dyDescent="0.25"/>
  <cols>
    <col min="3" max="3" width="15.85546875" customWidth="1"/>
  </cols>
  <sheetData>
    <row r="6" spans="2:4" x14ac:dyDescent="0.25">
      <c r="B6" s="40" t="s">
        <v>108</v>
      </c>
      <c r="C6" s="40" t="s">
        <v>109</v>
      </c>
      <c r="D6" s="40" t="s">
        <v>110</v>
      </c>
    </row>
    <row r="7" spans="2:4" x14ac:dyDescent="0.25">
      <c r="B7" s="2">
        <v>10</v>
      </c>
      <c r="C7" s="2" t="s">
        <v>98</v>
      </c>
      <c r="D7" s="2" t="s">
        <v>99</v>
      </c>
    </row>
    <row r="8" spans="2:4" x14ac:dyDescent="0.25">
      <c r="B8" s="2">
        <v>11</v>
      </c>
      <c r="C8" s="2" t="s">
        <v>100</v>
      </c>
      <c r="D8" s="2" t="s">
        <v>101</v>
      </c>
    </row>
    <row r="9" spans="2:4" x14ac:dyDescent="0.25">
      <c r="B9" s="2">
        <v>12</v>
      </c>
      <c r="C9" s="2" t="s">
        <v>102</v>
      </c>
      <c r="D9" s="2" t="s">
        <v>101</v>
      </c>
    </row>
    <row r="10" spans="2:4" x14ac:dyDescent="0.25">
      <c r="B10" s="2">
        <v>13</v>
      </c>
      <c r="C10" s="2" t="s">
        <v>103</v>
      </c>
      <c r="D10" s="2" t="s">
        <v>101</v>
      </c>
    </row>
    <row r="11" spans="2:4" x14ac:dyDescent="0.25">
      <c r="B11" s="2">
        <v>14</v>
      </c>
      <c r="C11" s="2" t="s">
        <v>104</v>
      </c>
      <c r="D11" s="2" t="s">
        <v>101</v>
      </c>
    </row>
    <row r="12" spans="2:4" x14ac:dyDescent="0.25">
      <c r="B12" s="2">
        <v>15</v>
      </c>
      <c r="C12" s="2" t="s">
        <v>105</v>
      </c>
      <c r="D12" s="2" t="s">
        <v>101</v>
      </c>
    </row>
    <row r="13" spans="2:4" x14ac:dyDescent="0.25">
      <c r="B13" s="2">
        <v>16</v>
      </c>
      <c r="C13" s="2" t="s">
        <v>106</v>
      </c>
      <c r="D13" s="2" t="s">
        <v>101</v>
      </c>
    </row>
    <row r="14" spans="2:4" x14ac:dyDescent="0.25">
      <c r="B14" s="2">
        <v>17</v>
      </c>
      <c r="C14" s="2" t="s">
        <v>107</v>
      </c>
      <c r="D14" s="2" t="s">
        <v>99</v>
      </c>
    </row>
  </sheetData>
  <pageMargins left="0.7" right="0.7" top="0.75" bottom="0.75" header="0.3" footer="0.3"/>
  <pageSetup orientation="landscape" r:id="rId1"/>
  <headerFooter>
    <oddFooter>&amp;RCreate A Table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I34"/>
  <sheetViews>
    <sheetView topLeftCell="A7" zoomScaleNormal="100" zoomScalePageLayoutView="94" workbookViewId="0">
      <selection activeCell="J32" sqref="J32"/>
    </sheetView>
  </sheetViews>
  <sheetFormatPr defaultRowHeight="15" x14ac:dyDescent="0.25"/>
  <cols>
    <col min="2" max="2" width="9.5703125" bestFit="1" customWidth="1"/>
    <col min="3" max="3" width="16.42578125" bestFit="1" customWidth="1"/>
    <col min="4" max="4" width="6" bestFit="1" customWidth="1"/>
    <col min="5" max="5" width="13.42578125" bestFit="1" customWidth="1"/>
    <col min="6" max="6" width="10.28515625" customWidth="1"/>
    <col min="7" max="8" width="11.42578125" bestFit="1" customWidth="1"/>
    <col min="9" max="9" width="12" bestFit="1" customWidth="1"/>
  </cols>
  <sheetData>
    <row r="1" spans="2:9" x14ac:dyDescent="0.25">
      <c r="E1" s="54"/>
      <c r="F1" s="54"/>
      <c r="G1" s="54"/>
      <c r="H1" s="54"/>
      <c r="I1" s="54"/>
    </row>
    <row r="2" spans="2:9" x14ac:dyDescent="0.25">
      <c r="E2" s="54"/>
      <c r="F2" s="54"/>
      <c r="G2" s="54"/>
      <c r="H2" s="54"/>
      <c r="I2" s="54"/>
    </row>
    <row r="3" spans="2:9" x14ac:dyDescent="0.25">
      <c r="E3" s="54"/>
      <c r="F3" s="54"/>
      <c r="G3" s="54"/>
      <c r="H3" s="54"/>
      <c r="I3" s="54"/>
    </row>
    <row r="4" spans="2:9" x14ac:dyDescent="0.25">
      <c r="B4" t="s">
        <v>121</v>
      </c>
      <c r="C4" t="s">
        <v>122</v>
      </c>
      <c r="D4" t="s">
        <v>113</v>
      </c>
      <c r="E4" s="54" t="s">
        <v>123</v>
      </c>
      <c r="F4" s="54" t="s">
        <v>124</v>
      </c>
      <c r="G4" s="54" t="s">
        <v>125</v>
      </c>
      <c r="H4" s="54" t="s">
        <v>126</v>
      </c>
      <c r="I4" s="54" t="s">
        <v>127</v>
      </c>
    </row>
    <row r="5" spans="2:9" x14ac:dyDescent="0.25">
      <c r="B5" t="s">
        <v>128</v>
      </c>
      <c r="C5" t="s">
        <v>129</v>
      </c>
      <c r="D5">
        <v>50</v>
      </c>
      <c r="E5" s="54">
        <v>934.5</v>
      </c>
      <c r="F5" s="54">
        <f>Portfolio[[#This Row],[qty]]*Portfolio[[#This Row],[todays price]]</f>
        <v>46725</v>
      </c>
      <c r="G5" s="54">
        <v>801.75</v>
      </c>
      <c r="H5" s="54">
        <f>Portfolio[[#This Row],[qty]]*Portfolio[[#This Row],[paid price]]</f>
        <v>40087.5</v>
      </c>
      <c r="I5" s="54">
        <f>Portfolio[[#This Row],[Equity]]-Portfolio[[#This Row],[Cost Basis]]</f>
        <v>6637.5</v>
      </c>
    </row>
    <row r="6" spans="2:9" x14ac:dyDescent="0.25">
      <c r="B6" t="s">
        <v>130</v>
      </c>
      <c r="C6" t="s">
        <v>131</v>
      </c>
      <c r="D6">
        <v>100</v>
      </c>
      <c r="E6" s="54">
        <v>55.78</v>
      </c>
      <c r="F6" s="54">
        <f>Portfolio[[#This Row],[qty]]*Portfolio[[#This Row],[todays price]]</f>
        <v>5578</v>
      </c>
      <c r="G6" s="54">
        <v>63.4</v>
      </c>
      <c r="H6" s="54">
        <f>Portfolio[[#This Row],[qty]]*Portfolio[[#This Row],[paid price]]</f>
        <v>6340</v>
      </c>
      <c r="I6" s="54">
        <f>Portfolio[[#This Row],[Equity]]-Portfolio[[#This Row],[Cost Basis]]</f>
        <v>-762</v>
      </c>
    </row>
    <row r="7" spans="2:9" x14ac:dyDescent="0.25">
      <c r="B7" t="s">
        <v>132</v>
      </c>
      <c r="C7" t="s">
        <v>133</v>
      </c>
      <c r="D7">
        <v>100</v>
      </c>
      <c r="E7" s="54">
        <v>109.91</v>
      </c>
      <c r="F7" s="54">
        <f>Portfolio[[#This Row],[qty]]*Portfolio[[#This Row],[todays price]]</f>
        <v>10991</v>
      </c>
      <c r="G7" s="54">
        <v>46.17</v>
      </c>
      <c r="H7" s="54">
        <f>Portfolio[[#This Row],[qty]]*Portfolio[[#This Row],[paid price]]</f>
        <v>4617</v>
      </c>
      <c r="I7" s="54">
        <f>Portfolio[[#This Row],[Equity]]-Portfolio[[#This Row],[Cost Basis]]</f>
        <v>6374</v>
      </c>
    </row>
    <row r="8" spans="2:9" x14ac:dyDescent="0.25">
      <c r="B8" t="s">
        <v>134</v>
      </c>
      <c r="C8" t="s">
        <v>135</v>
      </c>
      <c r="D8">
        <v>400</v>
      </c>
      <c r="E8" s="54">
        <v>28.05</v>
      </c>
      <c r="F8" s="54">
        <f>Portfolio[[#This Row],[qty]]*Portfolio[[#This Row],[todays price]]</f>
        <v>11220</v>
      </c>
      <c r="G8" s="54">
        <v>29.05</v>
      </c>
      <c r="H8" s="54">
        <f>Portfolio[[#This Row],[qty]]*Portfolio[[#This Row],[paid price]]</f>
        <v>11620</v>
      </c>
      <c r="I8" s="54">
        <f>Portfolio[[#This Row],[Equity]]-Portfolio[[#This Row],[Cost Basis]]</f>
        <v>-400</v>
      </c>
    </row>
    <row r="9" spans="2:9" x14ac:dyDescent="0.25">
      <c r="B9" t="s">
        <v>136</v>
      </c>
      <c r="C9" t="s">
        <v>137</v>
      </c>
      <c r="D9">
        <v>300</v>
      </c>
      <c r="E9" s="54">
        <v>188.98</v>
      </c>
      <c r="F9" s="54">
        <f>Portfolio[[#This Row],[qty]]*Portfolio[[#This Row],[todays price]]</f>
        <v>56694</v>
      </c>
      <c r="G9" s="54">
        <v>170.05</v>
      </c>
      <c r="H9" s="54">
        <f>Portfolio[[#This Row],[qty]]*Portfolio[[#This Row],[paid price]]</f>
        <v>51015</v>
      </c>
      <c r="I9" s="54">
        <f>Portfolio[[#This Row],[Equity]]-Portfolio[[#This Row],[Cost Basis]]</f>
        <v>5679</v>
      </c>
    </row>
    <row r="10" spans="2:9" x14ac:dyDescent="0.25">
      <c r="B10" t="s">
        <v>138</v>
      </c>
      <c r="C10" t="s">
        <v>139</v>
      </c>
      <c r="D10">
        <v>50</v>
      </c>
      <c r="E10" s="54">
        <v>50.23</v>
      </c>
      <c r="F10" s="54">
        <f>Portfolio[[#This Row],[qty]]*Portfolio[[#This Row],[todays price]]</f>
        <v>2511.5</v>
      </c>
      <c r="G10" s="54">
        <v>43.18</v>
      </c>
      <c r="H10" s="54">
        <f>Portfolio[[#This Row],[qty]]*Portfolio[[#This Row],[paid price]]</f>
        <v>2159</v>
      </c>
      <c r="I10" s="54">
        <f>Portfolio[[#This Row],[Equity]]-Portfolio[[#This Row],[Cost Basis]]</f>
        <v>352.5</v>
      </c>
    </row>
    <row r="11" spans="2:9" x14ac:dyDescent="0.25">
      <c r="B11" t="s">
        <v>140</v>
      </c>
      <c r="C11" t="s">
        <v>141</v>
      </c>
      <c r="D11">
        <v>100</v>
      </c>
      <c r="E11" s="54">
        <v>67.599999999999994</v>
      </c>
      <c r="F11" s="54">
        <f>Portfolio[[#This Row],[qty]]*Portfolio[[#This Row],[todays price]]</f>
        <v>6759.9999999999991</v>
      </c>
      <c r="G11" s="54">
        <v>64.5</v>
      </c>
      <c r="H11" s="54">
        <f>Portfolio[[#This Row],[qty]]*Portfolio[[#This Row],[paid price]]</f>
        <v>6450</v>
      </c>
      <c r="I11" s="54">
        <f>Portfolio[[#This Row],[Equity]]-Portfolio[[#This Row],[Cost Basis]]</f>
        <v>309.99999999999909</v>
      </c>
    </row>
    <row r="12" spans="2:9" x14ac:dyDescent="0.25">
      <c r="B12" t="s">
        <v>142</v>
      </c>
      <c r="C12" s="55" t="s">
        <v>143</v>
      </c>
      <c r="D12">
        <v>500</v>
      </c>
      <c r="E12" s="54">
        <v>10.86</v>
      </c>
      <c r="F12" s="54">
        <f>Portfolio[[#This Row],[qty]]*Portfolio[[#This Row],[todays price]]</f>
        <v>5430</v>
      </c>
      <c r="G12" s="54">
        <v>18.8</v>
      </c>
      <c r="H12" s="54">
        <f>Portfolio[[#This Row],[qty]]*Portfolio[[#This Row],[paid price]]</f>
        <v>9400</v>
      </c>
      <c r="I12" s="54">
        <f>Portfolio[[#This Row],[Equity]]-Portfolio[[#This Row],[Cost Basis]]</f>
        <v>-3970</v>
      </c>
    </row>
    <row r="13" spans="2:9" x14ac:dyDescent="0.25">
      <c r="E13" s="54"/>
      <c r="F13" s="54">
        <f>SUBTOTAL(109,Portfolio[Equity])</f>
        <v>145909.5</v>
      </c>
      <c r="G13" s="54"/>
      <c r="H13" s="54">
        <f>SUBTOTAL(109,Portfolio[Cost Basis])</f>
        <v>131688.5</v>
      </c>
      <c r="I13" s="54">
        <f>SUBTOTAL(109,Portfolio[Net Equity])</f>
        <v>14221</v>
      </c>
    </row>
    <row r="14" spans="2:9" x14ac:dyDescent="0.25">
      <c r="E14" s="54"/>
      <c r="F14" s="54"/>
      <c r="G14" s="54"/>
      <c r="H14" s="54"/>
      <c r="I14" s="54"/>
    </row>
    <row r="15" spans="2:9" x14ac:dyDescent="0.25">
      <c r="E15" s="54"/>
      <c r="F15" s="54"/>
      <c r="G15" s="54"/>
      <c r="H15" s="54"/>
      <c r="I15" s="54"/>
    </row>
    <row r="16" spans="2:9" x14ac:dyDescent="0.25">
      <c r="E16" s="54"/>
      <c r="F16" s="54"/>
      <c r="G16" s="54"/>
      <c r="H16" s="54"/>
      <c r="I16" s="54"/>
    </row>
    <row r="17" spans="5:9" x14ac:dyDescent="0.25">
      <c r="E17" s="54"/>
      <c r="F17" s="54"/>
      <c r="G17" s="54"/>
      <c r="H17" s="54"/>
      <c r="I17" s="54"/>
    </row>
    <row r="18" spans="5:9" x14ac:dyDescent="0.25">
      <c r="E18" s="54"/>
      <c r="F18" s="54"/>
      <c r="G18" s="54"/>
      <c r="H18" s="54"/>
      <c r="I18" s="54"/>
    </row>
    <row r="19" spans="5:9" x14ac:dyDescent="0.25">
      <c r="E19" s="54"/>
      <c r="F19" s="54"/>
      <c r="G19" s="54"/>
      <c r="H19" s="54"/>
      <c r="I19" s="54"/>
    </row>
    <row r="20" spans="5:9" x14ac:dyDescent="0.25">
      <c r="E20" s="54"/>
      <c r="F20" s="54"/>
      <c r="G20" s="54"/>
      <c r="H20" s="54"/>
      <c r="I20" s="54"/>
    </row>
    <row r="21" spans="5:9" x14ac:dyDescent="0.25">
      <c r="E21" s="54"/>
      <c r="F21" s="54"/>
      <c r="G21" s="54"/>
      <c r="H21" s="54"/>
      <c r="I21" s="54"/>
    </row>
    <row r="22" spans="5:9" x14ac:dyDescent="0.25">
      <c r="E22" s="54"/>
      <c r="F22" s="54"/>
      <c r="G22" s="54"/>
      <c r="H22" s="54"/>
      <c r="I22" s="54"/>
    </row>
    <row r="23" spans="5:9" x14ac:dyDescent="0.25">
      <c r="E23" s="54"/>
      <c r="F23" s="54"/>
      <c r="G23" s="54"/>
      <c r="H23" s="54"/>
      <c r="I23" s="54"/>
    </row>
    <row r="24" spans="5:9" x14ac:dyDescent="0.25">
      <c r="E24" s="54"/>
      <c r="F24" s="54"/>
      <c r="G24" s="54"/>
      <c r="H24" s="54"/>
      <c r="I24" s="54"/>
    </row>
    <row r="25" spans="5:9" x14ac:dyDescent="0.25">
      <c r="E25" s="54"/>
      <c r="F25" s="54"/>
      <c r="G25" s="54"/>
      <c r="H25" s="54"/>
      <c r="I25" s="54"/>
    </row>
    <row r="26" spans="5:9" x14ac:dyDescent="0.25">
      <c r="E26" s="54"/>
      <c r="F26" s="54"/>
      <c r="G26" s="54"/>
      <c r="H26" s="54"/>
      <c r="I26" s="54"/>
    </row>
    <row r="27" spans="5:9" x14ac:dyDescent="0.25">
      <c r="E27" s="54"/>
      <c r="F27" s="54"/>
      <c r="G27" s="54"/>
      <c r="H27" s="54"/>
      <c r="I27" s="54"/>
    </row>
    <row r="28" spans="5:9" x14ac:dyDescent="0.25">
      <c r="E28" s="54"/>
      <c r="F28" s="54"/>
      <c r="G28" s="54"/>
      <c r="H28" s="54"/>
      <c r="I28" s="54"/>
    </row>
    <row r="29" spans="5:9" x14ac:dyDescent="0.25">
      <c r="E29" s="54"/>
      <c r="F29" s="54"/>
      <c r="G29" s="54"/>
      <c r="H29" s="54"/>
      <c r="I29" s="54"/>
    </row>
    <row r="30" spans="5:9" x14ac:dyDescent="0.25">
      <c r="E30" s="54"/>
      <c r="F30" s="54"/>
      <c r="G30" s="54"/>
      <c r="H30" s="54"/>
      <c r="I30" s="54"/>
    </row>
    <row r="31" spans="5:9" x14ac:dyDescent="0.25">
      <c r="E31" s="54"/>
      <c r="F31" s="54"/>
      <c r="G31" s="54"/>
      <c r="H31" s="54"/>
      <c r="I31" s="54"/>
    </row>
    <row r="32" spans="5:9" x14ac:dyDescent="0.25">
      <c r="E32" s="54"/>
      <c r="F32" s="54"/>
      <c r="G32" s="54"/>
      <c r="H32" s="54"/>
      <c r="I32" s="54"/>
    </row>
    <row r="33" spans="5:9" x14ac:dyDescent="0.25">
      <c r="E33" s="54"/>
      <c r="F33" s="54"/>
      <c r="G33" s="54"/>
      <c r="H33" s="54"/>
      <c r="I33" s="54"/>
    </row>
    <row r="34" spans="5:9" x14ac:dyDescent="0.25">
      <c r="E34" s="54"/>
      <c r="F34" s="54"/>
      <c r="G34" s="54"/>
      <c r="H34" s="54"/>
      <c r="I34" s="54"/>
    </row>
  </sheetData>
  <pageMargins left="0.7" right="0.7" top="0.75" bottom="0.75" header="0.3" footer="0.3"/>
  <pageSetup orientation="landscape" r:id="rId1"/>
  <headerFooter>
    <oddFooter>&amp;RStruct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8:J20"/>
  <sheetViews>
    <sheetView zoomScaleNormal="100" workbookViewId="0">
      <selection activeCell="J10" sqref="J10"/>
    </sheetView>
  </sheetViews>
  <sheetFormatPr defaultRowHeight="15" x14ac:dyDescent="0.25"/>
  <cols>
    <col min="2" max="2" width="3.28515625" bestFit="1" customWidth="1"/>
    <col min="3" max="3" width="15.7109375" bestFit="1" customWidth="1"/>
    <col min="4" max="4" width="9.28515625" customWidth="1"/>
    <col min="9" max="9" width="8.85546875" style="50"/>
    <col min="10" max="10" width="18" customWidth="1"/>
  </cols>
  <sheetData>
    <row r="8" spans="1:10" x14ac:dyDescent="0.25">
      <c r="B8" s="37">
        <v>1</v>
      </c>
      <c r="C8" s="37">
        <v>2</v>
      </c>
      <c r="D8" s="37">
        <v>3</v>
      </c>
    </row>
    <row r="9" spans="1:10" ht="15.75" thickBot="1" x14ac:dyDescent="0.3">
      <c r="A9" t="s">
        <v>39</v>
      </c>
      <c r="B9" s="27" t="s">
        <v>95</v>
      </c>
      <c r="C9" s="27" t="s">
        <v>96</v>
      </c>
      <c r="D9" s="27" t="s">
        <v>97</v>
      </c>
      <c r="F9" t="s">
        <v>111</v>
      </c>
      <c r="G9" t="s">
        <v>112</v>
      </c>
      <c r="H9" t="s">
        <v>113</v>
      </c>
      <c r="I9" s="50" t="s">
        <v>114</v>
      </c>
      <c r="J9" t="s">
        <v>96</v>
      </c>
    </row>
    <row r="10" spans="1:10" x14ac:dyDescent="0.25">
      <c r="A10" s="5">
        <v>1</v>
      </c>
      <c r="B10" s="48">
        <v>10</v>
      </c>
      <c r="C10" s="49" t="s">
        <v>98</v>
      </c>
      <c r="D10" s="32" t="s">
        <v>99</v>
      </c>
      <c r="F10" t="s">
        <v>115</v>
      </c>
      <c r="G10">
        <v>14</v>
      </c>
      <c r="H10">
        <v>4</v>
      </c>
      <c r="I10" s="50">
        <f t="shared" ref="I10:I18" si="0">H10*CookiePrice</f>
        <v>20</v>
      </c>
      <c r="J10" s="61" t="str">
        <f>VLOOKUP(G10,$B$10:$D$17,2,FALSE)</f>
        <v>Do-si-dos</v>
      </c>
    </row>
    <row r="11" spans="1:10" x14ac:dyDescent="0.25">
      <c r="A11" s="5">
        <v>2</v>
      </c>
      <c r="B11" s="34">
        <v>11</v>
      </c>
      <c r="C11" s="27" t="s">
        <v>100</v>
      </c>
      <c r="D11" s="33" t="s">
        <v>101</v>
      </c>
      <c r="F11" t="s">
        <v>115</v>
      </c>
      <c r="G11">
        <v>15</v>
      </c>
      <c r="H11">
        <v>2</v>
      </c>
      <c r="I11" s="50">
        <f t="shared" si="0"/>
        <v>10</v>
      </c>
      <c r="J11" t="s">
        <v>39</v>
      </c>
    </row>
    <row r="12" spans="1:10" x14ac:dyDescent="0.25">
      <c r="A12" s="5">
        <v>3</v>
      </c>
      <c r="B12" s="34">
        <v>12</v>
      </c>
      <c r="C12" s="27" t="s">
        <v>102</v>
      </c>
      <c r="D12" s="33" t="s">
        <v>101</v>
      </c>
      <c r="F12" t="s">
        <v>115</v>
      </c>
      <c r="G12">
        <v>10</v>
      </c>
      <c r="H12">
        <v>6</v>
      </c>
      <c r="I12" s="50">
        <f t="shared" si="0"/>
        <v>30</v>
      </c>
      <c r="J12" t="s">
        <v>39</v>
      </c>
    </row>
    <row r="13" spans="1:10" x14ac:dyDescent="0.25">
      <c r="A13" s="5">
        <v>4</v>
      </c>
      <c r="B13" s="34">
        <v>13</v>
      </c>
      <c r="C13" s="27" t="s">
        <v>103</v>
      </c>
      <c r="D13" s="33" t="s">
        <v>101</v>
      </c>
      <c r="F13" t="s">
        <v>116</v>
      </c>
      <c r="G13">
        <v>17</v>
      </c>
      <c r="H13">
        <v>4</v>
      </c>
      <c r="I13" s="50">
        <f t="shared" si="0"/>
        <v>20</v>
      </c>
      <c r="J13" t="s">
        <v>39</v>
      </c>
    </row>
    <row r="14" spans="1:10" x14ac:dyDescent="0.25">
      <c r="A14" s="5">
        <v>5</v>
      </c>
      <c r="B14" s="34">
        <v>14</v>
      </c>
      <c r="C14" s="27" t="s">
        <v>104</v>
      </c>
      <c r="D14" s="33" t="s">
        <v>101</v>
      </c>
      <c r="F14" t="s">
        <v>116</v>
      </c>
      <c r="G14">
        <v>11</v>
      </c>
      <c r="H14">
        <v>6</v>
      </c>
      <c r="I14" s="50">
        <f t="shared" si="0"/>
        <v>30</v>
      </c>
      <c r="J14" t="s">
        <v>39</v>
      </c>
    </row>
    <row r="15" spans="1:10" x14ac:dyDescent="0.25">
      <c r="A15" s="5">
        <v>6</v>
      </c>
      <c r="B15" s="34">
        <v>15</v>
      </c>
      <c r="C15" s="27" t="s">
        <v>105</v>
      </c>
      <c r="D15" s="33" t="s">
        <v>101</v>
      </c>
      <c r="F15" t="s">
        <v>116</v>
      </c>
      <c r="G15">
        <v>14</v>
      </c>
      <c r="H15">
        <v>9</v>
      </c>
      <c r="I15" s="50">
        <f t="shared" si="0"/>
        <v>45</v>
      </c>
      <c r="J15" t="s">
        <v>39</v>
      </c>
    </row>
    <row r="16" spans="1:10" x14ac:dyDescent="0.25">
      <c r="A16" s="5">
        <v>7</v>
      </c>
      <c r="B16" s="34">
        <v>16</v>
      </c>
      <c r="C16" s="27" t="s">
        <v>106</v>
      </c>
      <c r="D16" s="33" t="s">
        <v>101</v>
      </c>
      <c r="F16" t="s">
        <v>117</v>
      </c>
      <c r="G16">
        <v>12</v>
      </c>
      <c r="H16">
        <v>3</v>
      </c>
      <c r="I16" s="50">
        <f t="shared" si="0"/>
        <v>15</v>
      </c>
      <c r="J16" t="s">
        <v>39</v>
      </c>
    </row>
    <row r="17" spans="1:10" ht="15.75" thickBot="1" x14ac:dyDescent="0.3">
      <c r="A17" s="5">
        <v>8</v>
      </c>
      <c r="B17" s="30">
        <v>17</v>
      </c>
      <c r="C17" s="28" t="s">
        <v>107</v>
      </c>
      <c r="D17" s="29" t="s">
        <v>99</v>
      </c>
      <c r="F17" t="s">
        <v>117</v>
      </c>
      <c r="G17">
        <v>14</v>
      </c>
      <c r="H17">
        <v>7</v>
      </c>
      <c r="I17" s="50">
        <f t="shared" si="0"/>
        <v>35</v>
      </c>
      <c r="J17" t="s">
        <v>39</v>
      </c>
    </row>
    <row r="18" spans="1:10" x14ac:dyDescent="0.25">
      <c r="F18" t="s">
        <v>117</v>
      </c>
      <c r="G18">
        <v>22</v>
      </c>
      <c r="H18">
        <v>4</v>
      </c>
      <c r="I18" s="50">
        <f t="shared" si="0"/>
        <v>20</v>
      </c>
      <c r="J18" t="s">
        <v>39</v>
      </c>
    </row>
    <row r="19" spans="1:10" ht="15.75" thickBot="1" x14ac:dyDescent="0.3"/>
    <row r="20" spans="1:10" ht="15.75" thickBot="1" x14ac:dyDescent="0.3">
      <c r="C20" s="51" t="s">
        <v>118</v>
      </c>
      <c r="D20" s="52"/>
      <c r="E20" s="53">
        <v>5</v>
      </c>
    </row>
  </sheetData>
  <pageMargins left="0.7" right="0.7" top="0.75" bottom="0.75" header="0.3" footer="0.3"/>
  <pageSetup orientation="landscape" r:id="rId1"/>
  <headerFooter>
    <oddFooter>&amp;RV Exact 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B10:D17"/>
  <sheetViews>
    <sheetView zoomScaleNormal="100" zoomScalePageLayoutView="94" workbookViewId="0">
      <selection activeCell="D18" sqref="D18"/>
    </sheetView>
  </sheetViews>
  <sheetFormatPr defaultRowHeight="15" x14ac:dyDescent="0.25"/>
  <cols>
    <col min="1" max="1" width="6.7109375" customWidth="1"/>
    <col min="2" max="2" width="11.85546875" customWidth="1"/>
    <col min="3" max="3" width="14.7109375" customWidth="1"/>
  </cols>
  <sheetData>
    <row r="10" spans="2:4" x14ac:dyDescent="0.25">
      <c r="B10" s="1" t="s">
        <v>119</v>
      </c>
      <c r="C10" s="1" t="s">
        <v>120</v>
      </c>
      <c r="D10" t="s">
        <v>144</v>
      </c>
    </row>
    <row r="11" spans="2:4" x14ac:dyDescent="0.25">
      <c r="B11">
        <v>14</v>
      </c>
      <c r="C11" t="str">
        <f>VLOOKUP(B11,'V Exact 1'!$B$10:$D$17,2)</f>
        <v>Do-si-dos</v>
      </c>
      <c r="D11" t="str">
        <f>VLOOKUP(B11,'V Exact 1'!$B$10:$D$17,3)</f>
        <v>Regular</v>
      </c>
    </row>
    <row r="12" spans="2:4" x14ac:dyDescent="0.25">
      <c r="B12">
        <v>16</v>
      </c>
      <c r="C12" t="s">
        <v>39</v>
      </c>
    </row>
    <row r="13" spans="2:4" x14ac:dyDescent="0.25">
      <c r="B13">
        <v>11</v>
      </c>
    </row>
    <row r="14" spans="2:4" x14ac:dyDescent="0.25">
      <c r="B14">
        <v>17</v>
      </c>
    </row>
    <row r="15" spans="2:4" x14ac:dyDescent="0.25">
      <c r="B15">
        <v>10</v>
      </c>
    </row>
    <row r="16" spans="2:4" x14ac:dyDescent="0.25">
      <c r="B16">
        <v>55</v>
      </c>
      <c r="C16" t="s">
        <v>39</v>
      </c>
    </row>
    <row r="17" spans="2:3" x14ac:dyDescent="0.25">
      <c r="B17">
        <v>99</v>
      </c>
      <c r="C17" t="s">
        <v>39</v>
      </c>
    </row>
  </sheetData>
  <pageMargins left="0.7" right="0.7" top="0.75" bottom="0.75" header="0.3" footer="0.3"/>
  <pageSetup orientation="landscape" r:id="rId1"/>
  <headerFooter>
    <oddFooter>&amp;RV Exact 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7:K16"/>
  <sheetViews>
    <sheetView topLeftCell="A4" zoomScale="75" zoomScaleNormal="75" zoomScalePageLayoutView="92" workbookViewId="0">
      <selection activeCell="I11" sqref="I11"/>
    </sheetView>
  </sheetViews>
  <sheetFormatPr defaultRowHeight="15" x14ac:dyDescent="0.25"/>
  <cols>
    <col min="1" max="1" width="5.140625" customWidth="1"/>
    <col min="3" max="3" width="10.85546875" customWidth="1"/>
    <col min="5" max="5" width="13.140625" customWidth="1"/>
  </cols>
  <sheetData>
    <row r="7" spans="2:11" x14ac:dyDescent="0.25">
      <c r="B7" t="s">
        <v>46</v>
      </c>
      <c r="C7" t="s">
        <v>47</v>
      </c>
      <c r="D7" t="s">
        <v>48</v>
      </c>
      <c r="E7" t="s">
        <v>54</v>
      </c>
      <c r="F7" t="s">
        <v>55</v>
      </c>
    </row>
    <row r="8" spans="2:11" x14ac:dyDescent="0.25">
      <c r="B8">
        <v>555</v>
      </c>
      <c r="C8" t="s">
        <v>56</v>
      </c>
      <c r="D8">
        <v>14.22</v>
      </c>
      <c r="E8">
        <v>4</v>
      </c>
      <c r="F8">
        <f>Table_Zoo[[#This Row],[Price]]*Table_Zoo[[#This Row],[Qty Available]]</f>
        <v>56.88</v>
      </c>
    </row>
    <row r="9" spans="2:11" x14ac:dyDescent="0.25">
      <c r="B9">
        <v>560</v>
      </c>
      <c r="C9" t="s">
        <v>52</v>
      </c>
      <c r="D9">
        <v>33</v>
      </c>
      <c r="E9">
        <v>5</v>
      </c>
      <c r="F9">
        <f>Table_Zoo[[#This Row],[Price]]*Table_Zoo[[#This Row],[Qty Available]]</f>
        <v>165</v>
      </c>
    </row>
    <row r="10" spans="2:11" x14ac:dyDescent="0.25">
      <c r="B10">
        <v>565</v>
      </c>
      <c r="C10" t="s">
        <v>51</v>
      </c>
      <c r="D10">
        <v>45.34</v>
      </c>
      <c r="E10">
        <v>3</v>
      </c>
      <c r="F10">
        <f>Table_Zoo[[#This Row],[Price]]*Table_Zoo[[#This Row],[Qty Available]]</f>
        <v>136.02000000000001</v>
      </c>
      <c r="I10" s="2">
        <v>555</v>
      </c>
      <c r="J10" s="5" t="str">
        <f>IFERROR(VLOOKUP(I10,Table_Zoo[],2,0),"Error")</f>
        <v>koala</v>
      </c>
      <c r="K10" s="5">
        <f>IFERROR(VLOOKUP(I10,Table_Zoo[],3,0),"Error")</f>
        <v>14.22</v>
      </c>
    </row>
    <row r="11" spans="2:11" x14ac:dyDescent="0.25">
      <c r="B11">
        <v>570</v>
      </c>
      <c r="C11" t="s">
        <v>57</v>
      </c>
      <c r="D11">
        <v>10.82</v>
      </c>
      <c r="E11">
        <v>6</v>
      </c>
      <c r="F11">
        <f>Table_Zoo[[#This Row],[Price]]*Table_Zoo[[#This Row],[Qty Available]]</f>
        <v>64.92</v>
      </c>
      <c r="I11" s="2">
        <v>585</v>
      </c>
      <c r="J11" s="5"/>
      <c r="K11" s="5"/>
    </row>
    <row r="12" spans="2:11" x14ac:dyDescent="0.25">
      <c r="B12">
        <v>575</v>
      </c>
      <c r="C12" t="s">
        <v>49</v>
      </c>
      <c r="D12">
        <v>14.09</v>
      </c>
      <c r="E12">
        <v>10</v>
      </c>
      <c r="F12">
        <f>Table_Zoo[[#This Row],[Price]]*Table_Zoo[[#This Row],[Qty Available]]</f>
        <v>140.9</v>
      </c>
      <c r="I12" s="2">
        <v>595</v>
      </c>
      <c r="J12" s="5"/>
      <c r="K12" s="5"/>
    </row>
    <row r="13" spans="2:11" x14ac:dyDescent="0.25">
      <c r="B13">
        <v>580</v>
      </c>
      <c r="C13" t="s">
        <v>50</v>
      </c>
      <c r="D13">
        <v>90.44</v>
      </c>
      <c r="E13">
        <v>2</v>
      </c>
      <c r="F13">
        <f>Table_Zoo[[#This Row],[Price]]*Table_Zoo[[#This Row],[Qty Available]]</f>
        <v>180.88</v>
      </c>
      <c r="I13" s="2">
        <v>888</v>
      </c>
      <c r="J13" s="5"/>
      <c r="K13" s="5"/>
    </row>
    <row r="14" spans="2:11" x14ac:dyDescent="0.25">
      <c r="B14">
        <v>585</v>
      </c>
      <c r="C14" t="s">
        <v>58</v>
      </c>
      <c r="D14">
        <v>3.22</v>
      </c>
      <c r="E14">
        <v>33</v>
      </c>
      <c r="F14">
        <f>Table_Zoo[[#This Row],[Price]]*Table_Zoo[[#This Row],[Qty Available]]</f>
        <v>106.26</v>
      </c>
      <c r="K14" s="5"/>
    </row>
    <row r="15" spans="2:11" x14ac:dyDescent="0.25">
      <c r="B15">
        <v>590</v>
      </c>
      <c r="C15" t="s">
        <v>59</v>
      </c>
      <c r="D15">
        <v>50.33</v>
      </c>
      <c r="E15">
        <v>8</v>
      </c>
      <c r="F15">
        <f>Table_Zoo[[#This Row],[Price]]*Table_Zoo[[#This Row],[Qty Available]]</f>
        <v>402.64</v>
      </c>
    </row>
    <row r="16" spans="2:11" x14ac:dyDescent="0.25">
      <c r="B16">
        <v>595</v>
      </c>
      <c r="C16" t="s">
        <v>53</v>
      </c>
      <c r="D16">
        <v>485</v>
      </c>
      <c r="E16">
        <v>2</v>
      </c>
      <c r="F16">
        <f>Table_Zoo[[#This Row],[Price]]*Table_Zoo[[#This Row],[Qty Available]]</f>
        <v>970</v>
      </c>
    </row>
  </sheetData>
  <printOptions headings="1" gridLines="1"/>
  <pageMargins left="0.7" right="0.7" top="0.75" bottom="0.75" header="0.3" footer="0.3"/>
  <pageSetup orientation="landscape" r:id="rId1"/>
  <headerFooter>
    <oddFooter>&amp;RVTable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8:L19"/>
  <sheetViews>
    <sheetView view="pageLayout" zoomScale="69" zoomScaleNormal="100" zoomScalePageLayoutView="69" workbookViewId="0">
      <selection activeCell="N29" sqref="N29"/>
    </sheetView>
  </sheetViews>
  <sheetFormatPr defaultRowHeight="15" x14ac:dyDescent="0.25"/>
  <cols>
    <col min="5" max="5" width="5.140625" customWidth="1"/>
    <col min="6" max="6" width="13.5703125" customWidth="1"/>
    <col min="7" max="7" width="10" customWidth="1"/>
  </cols>
  <sheetData>
    <row r="8" spans="2:12" ht="15.75" thickBot="1" x14ac:dyDescent="0.3"/>
    <row r="9" spans="2:12" ht="30" x14ac:dyDescent="0.25">
      <c r="B9" s="9" t="s">
        <v>43</v>
      </c>
      <c r="C9" s="10" t="s">
        <v>42</v>
      </c>
      <c r="F9" s="56" t="s">
        <v>44</v>
      </c>
      <c r="G9" s="57" t="s">
        <v>45</v>
      </c>
    </row>
    <row r="10" spans="2:12" x14ac:dyDescent="0.25">
      <c r="B10" s="11">
        <v>0</v>
      </c>
      <c r="C10" s="12">
        <v>0.25</v>
      </c>
      <c r="F10" s="6">
        <v>0.1</v>
      </c>
      <c r="G10" s="39">
        <f>VLOOKUP(F10,$B$10:$C$15,2,TRUE)</f>
        <v>0.25</v>
      </c>
    </row>
    <row r="11" spans="2:12" x14ac:dyDescent="0.25">
      <c r="B11" s="13">
        <v>0.5</v>
      </c>
      <c r="C11" s="14">
        <v>1.05</v>
      </c>
      <c r="F11" s="6">
        <v>0.4</v>
      </c>
      <c r="G11" s="39">
        <f t="shared" ref="G11:G16" si="0">VLOOKUP(F11,$B$10:$C$15,2,TRUE)</f>
        <v>0.25</v>
      </c>
      <c r="K11" t="s">
        <v>145</v>
      </c>
    </row>
    <row r="12" spans="2:12" x14ac:dyDescent="0.25">
      <c r="B12" s="13">
        <v>1.5</v>
      </c>
      <c r="C12" s="14">
        <v>2.1</v>
      </c>
      <c r="F12" s="6">
        <v>0.5</v>
      </c>
      <c r="G12" s="39">
        <f t="shared" si="0"/>
        <v>1.05</v>
      </c>
      <c r="K12" s="1" t="s">
        <v>146</v>
      </c>
      <c r="L12" s="1" t="s">
        <v>147</v>
      </c>
    </row>
    <row r="13" spans="2:12" x14ac:dyDescent="0.25">
      <c r="B13" s="13">
        <v>5</v>
      </c>
      <c r="C13" s="14">
        <v>3</v>
      </c>
      <c r="F13" s="6">
        <v>0.6</v>
      </c>
      <c r="G13" s="39">
        <f t="shared" si="0"/>
        <v>1.05</v>
      </c>
      <c r="K13">
        <v>0</v>
      </c>
    </row>
    <row r="14" spans="2:12" x14ac:dyDescent="0.25">
      <c r="B14" s="13">
        <v>7</v>
      </c>
      <c r="C14" s="14">
        <v>4</v>
      </c>
      <c r="F14" s="6">
        <v>1.5</v>
      </c>
      <c r="G14" s="39">
        <f t="shared" si="0"/>
        <v>2.1</v>
      </c>
      <c r="K14">
        <v>0.2</v>
      </c>
    </row>
    <row r="15" spans="2:12" ht="15.75" thickBot="1" x14ac:dyDescent="0.3">
      <c r="B15" s="15">
        <v>10</v>
      </c>
      <c r="C15" s="16">
        <v>5</v>
      </c>
      <c r="F15" s="6">
        <v>1.6</v>
      </c>
      <c r="G15" s="39">
        <f t="shared" si="0"/>
        <v>2.1</v>
      </c>
      <c r="K15">
        <v>0.99</v>
      </c>
    </row>
    <row r="16" spans="2:12" x14ac:dyDescent="0.25">
      <c r="B16" s="6"/>
      <c r="C16" s="8"/>
      <c r="F16" s="6">
        <v>100</v>
      </c>
      <c r="G16" s="39">
        <f t="shared" si="0"/>
        <v>5</v>
      </c>
      <c r="K16">
        <v>-1</v>
      </c>
    </row>
    <row r="17" spans="2:11" x14ac:dyDescent="0.25">
      <c r="B17" s="6"/>
      <c r="C17" s="8"/>
      <c r="K17">
        <v>33</v>
      </c>
    </row>
    <row r="18" spans="2:11" x14ac:dyDescent="0.25">
      <c r="B18" s="6"/>
      <c r="C18" s="8"/>
    </row>
    <row r="19" spans="2:11" x14ac:dyDescent="0.25">
      <c r="B19" s="7"/>
    </row>
  </sheetData>
  <printOptions headings="1" gridLines="1"/>
  <pageMargins left="0.25" right="0.25" top="0.75" bottom="0.75" header="0.3" footer="0.3"/>
  <pageSetup orientation="landscape" r:id="rId1"/>
  <headerFooter>
    <oddFooter>&amp;RV Approx 1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3:I26"/>
  <sheetViews>
    <sheetView view="pageLayout" topLeftCell="A10" zoomScale="107" zoomScaleNormal="62" zoomScaleSheetLayoutView="84" zoomScalePageLayoutView="107" workbookViewId="0">
      <selection activeCell="H26" sqref="H26"/>
    </sheetView>
  </sheetViews>
  <sheetFormatPr defaultRowHeight="15" x14ac:dyDescent="0.25"/>
  <cols>
    <col min="1" max="1" width="4.42578125" customWidth="1"/>
    <col min="2" max="2" width="7" customWidth="1"/>
    <col min="3" max="3" width="22.140625" customWidth="1"/>
    <col min="4" max="4" width="18.5703125" customWidth="1"/>
    <col min="5" max="5" width="9.5703125" customWidth="1"/>
    <col min="6" max="6" width="2.7109375" customWidth="1"/>
    <col min="7" max="7" width="18" customWidth="1"/>
    <col min="8" max="8" width="18.28515625" customWidth="1"/>
    <col min="9" max="9" width="10" customWidth="1"/>
  </cols>
  <sheetData>
    <row r="3" spans="1:9" ht="15.75" thickBot="1" x14ac:dyDescent="0.3">
      <c r="B3" s="37">
        <v>1</v>
      </c>
      <c r="C3" s="37">
        <v>2</v>
      </c>
      <c r="D3" s="37">
        <v>3</v>
      </c>
      <c r="E3" s="37">
        <v>4</v>
      </c>
    </row>
    <row r="4" spans="1:9" x14ac:dyDescent="0.25">
      <c r="B4" s="18" t="s">
        <v>34</v>
      </c>
      <c r="C4" s="19" t="s">
        <v>35</v>
      </c>
      <c r="D4" s="19" t="s">
        <v>36</v>
      </c>
      <c r="E4" s="20" t="s">
        <v>37</v>
      </c>
      <c r="G4" t="str">
        <f>INDEX(E5:E19,3)</f>
        <v>1801-1809</v>
      </c>
    </row>
    <row r="5" spans="1:9" x14ac:dyDescent="0.25">
      <c r="A5" s="5">
        <v>1</v>
      </c>
      <c r="B5" s="21">
        <v>10001</v>
      </c>
      <c r="C5" s="4" t="s">
        <v>0</v>
      </c>
      <c r="D5" s="17" t="s">
        <v>1</v>
      </c>
      <c r="E5" s="22" t="s">
        <v>2</v>
      </c>
    </row>
    <row r="6" spans="1:9" x14ac:dyDescent="0.25">
      <c r="A6" s="5">
        <v>2</v>
      </c>
      <c r="B6" s="21">
        <v>10002</v>
      </c>
      <c r="C6" s="4" t="s">
        <v>3</v>
      </c>
      <c r="D6" s="17" t="s">
        <v>4</v>
      </c>
      <c r="E6" s="22" t="s">
        <v>5</v>
      </c>
    </row>
    <row r="7" spans="1:9" ht="24" x14ac:dyDescent="0.25">
      <c r="A7" s="5">
        <v>3</v>
      </c>
      <c r="B7" s="21">
        <v>10003</v>
      </c>
      <c r="C7" s="4" t="s">
        <v>6</v>
      </c>
      <c r="D7" s="17" t="s">
        <v>7</v>
      </c>
      <c r="E7" s="22" t="s">
        <v>8</v>
      </c>
      <c r="G7" s="4" t="s">
        <v>0</v>
      </c>
      <c r="H7" s="38">
        <f>MATCH(G7,$C$5:$C$19,0)</f>
        <v>1</v>
      </c>
      <c r="I7" s="38"/>
    </row>
    <row r="8" spans="1:9" ht="24" x14ac:dyDescent="0.25">
      <c r="A8" s="5">
        <v>4</v>
      </c>
      <c r="B8" s="21">
        <v>10004</v>
      </c>
      <c r="C8" s="4" t="s">
        <v>63</v>
      </c>
      <c r="D8" s="17" t="s">
        <v>7</v>
      </c>
      <c r="E8" s="22" t="s">
        <v>10</v>
      </c>
      <c r="G8" s="2" t="s">
        <v>61</v>
      </c>
      <c r="H8" s="38" t="e">
        <f>MATCH(G8,$C$5:$C$19,0)</f>
        <v>#N/A</v>
      </c>
      <c r="I8" s="38">
        <f t="array" ref="I8">MATCH(TRIM(G8),TRIM($C$5:$C$19),0)</f>
        <v>10</v>
      </c>
    </row>
    <row r="9" spans="1:9" ht="24" x14ac:dyDescent="0.25">
      <c r="A9" s="5">
        <v>5</v>
      </c>
      <c r="B9" s="21">
        <v>10005</v>
      </c>
      <c r="C9" s="4" t="s">
        <v>62</v>
      </c>
      <c r="D9" s="17" t="s">
        <v>7</v>
      </c>
      <c r="E9" s="22" t="s">
        <v>12</v>
      </c>
      <c r="G9" s="2" t="s">
        <v>60</v>
      </c>
      <c r="H9" s="38">
        <f t="array" ref="H9">MATCH(TRIM(G9),TRIM(C5:C19),0)</f>
        <v>7</v>
      </c>
      <c r="I9" s="38"/>
    </row>
    <row r="10" spans="1:9" ht="24" x14ac:dyDescent="0.25">
      <c r="A10" s="5">
        <v>6</v>
      </c>
      <c r="B10" s="21">
        <v>10006</v>
      </c>
      <c r="C10" s="4" t="s">
        <v>13</v>
      </c>
      <c r="D10" s="17" t="s">
        <v>7</v>
      </c>
      <c r="E10" s="22" t="s">
        <v>14</v>
      </c>
      <c r="G10" s="2">
        <v>10012</v>
      </c>
      <c r="H10" s="38">
        <f>MATCH(G10,B5:B19,0)</f>
        <v>12</v>
      </c>
      <c r="I10" s="38"/>
    </row>
    <row r="11" spans="1:9" x14ac:dyDescent="0.25">
      <c r="A11" s="5">
        <v>7</v>
      </c>
      <c r="B11" s="21">
        <v>10007</v>
      </c>
      <c r="C11" s="4" t="s">
        <v>60</v>
      </c>
      <c r="D11" s="17" t="s">
        <v>16</v>
      </c>
      <c r="E11" s="22" t="s">
        <v>17</v>
      </c>
      <c r="G11" s="2" t="s">
        <v>19</v>
      </c>
      <c r="H11" s="38">
        <f>MATCH(G11,E5:E19,0)</f>
        <v>8</v>
      </c>
      <c r="I11" s="38"/>
    </row>
    <row r="12" spans="1:9" x14ac:dyDescent="0.25">
      <c r="A12" s="5">
        <v>8</v>
      </c>
      <c r="B12" s="21">
        <v>10008</v>
      </c>
      <c r="C12" s="4" t="s">
        <v>18</v>
      </c>
      <c r="D12" s="17" t="s">
        <v>16</v>
      </c>
      <c r="E12" s="22" t="s">
        <v>19</v>
      </c>
      <c r="G12" s="2" t="s">
        <v>21</v>
      </c>
      <c r="H12" s="38">
        <f>MATCH(G12,D5:D19,0)</f>
        <v>9</v>
      </c>
      <c r="I12" s="38"/>
    </row>
    <row r="13" spans="1:9" x14ac:dyDescent="0.25">
      <c r="A13" s="5">
        <v>9</v>
      </c>
      <c r="B13" s="21">
        <v>10009</v>
      </c>
      <c r="C13" s="4" t="s">
        <v>20</v>
      </c>
      <c r="D13" s="17" t="s">
        <v>21</v>
      </c>
      <c r="E13" s="31">
        <v>1841</v>
      </c>
      <c r="G13" s="2"/>
      <c r="H13" s="38"/>
      <c r="I13" s="38"/>
    </row>
    <row r="14" spans="1:9" x14ac:dyDescent="0.25">
      <c r="A14" s="5">
        <v>10</v>
      </c>
      <c r="B14" s="21">
        <v>10010</v>
      </c>
      <c r="C14" s="4" t="s">
        <v>85</v>
      </c>
      <c r="D14" s="17" t="s">
        <v>21</v>
      </c>
      <c r="E14" s="22" t="s">
        <v>23</v>
      </c>
      <c r="G14" s="2"/>
      <c r="H14" s="38"/>
      <c r="I14" s="38"/>
    </row>
    <row r="15" spans="1:9" x14ac:dyDescent="0.25">
      <c r="A15" s="5">
        <v>11</v>
      </c>
      <c r="B15" s="21">
        <v>10011</v>
      </c>
      <c r="C15" s="4" t="s">
        <v>24</v>
      </c>
      <c r="D15" s="17" t="s">
        <v>16</v>
      </c>
      <c r="E15" s="22" t="s">
        <v>25</v>
      </c>
      <c r="G15" s="2"/>
      <c r="H15" s="38"/>
      <c r="I15" s="38"/>
    </row>
    <row r="16" spans="1:9" x14ac:dyDescent="0.25">
      <c r="A16" s="5">
        <v>12</v>
      </c>
      <c r="B16" s="21">
        <v>10012</v>
      </c>
      <c r="C16" s="4" t="s">
        <v>26</v>
      </c>
      <c r="D16" s="17" t="s">
        <v>21</v>
      </c>
      <c r="E16" s="22" t="s">
        <v>27</v>
      </c>
      <c r="G16" s="2">
        <v>10015</v>
      </c>
      <c r="H16" s="38" t="str">
        <f>INDEX(C5:C19,MATCH(G16,B5:B19,0))</f>
        <v>James Buchanan</v>
      </c>
      <c r="I16" s="38"/>
    </row>
    <row r="17" spans="1:9" x14ac:dyDescent="0.25">
      <c r="A17" s="5">
        <v>13</v>
      </c>
      <c r="B17" s="21">
        <v>10013</v>
      </c>
      <c r="C17" s="4" t="s">
        <v>28</v>
      </c>
      <c r="D17" s="17" t="s">
        <v>21</v>
      </c>
      <c r="E17" s="22" t="s">
        <v>29</v>
      </c>
      <c r="G17" s="2">
        <v>10015</v>
      </c>
      <c r="H17" s="38" t="str">
        <f>INDEX($C$5:$C$19,MATCH(G17,$B$5:$B$19,0))</f>
        <v>James Buchanan</v>
      </c>
      <c r="I17" s="38"/>
    </row>
    <row r="18" spans="1:9" x14ac:dyDescent="0.25">
      <c r="A18" s="5">
        <v>14</v>
      </c>
      <c r="B18" s="21">
        <v>10014</v>
      </c>
      <c r="C18" s="4" t="s">
        <v>30</v>
      </c>
      <c r="D18" s="17" t="s">
        <v>16</v>
      </c>
      <c r="E18" s="22" t="s">
        <v>31</v>
      </c>
      <c r="G18" s="2">
        <v>10014</v>
      </c>
      <c r="H18" s="38" t="str">
        <f>INDEX($C$5:$C$19,MATCH(G18,$B$5:$B$19,0))</f>
        <v>Franklin Pierce </v>
      </c>
      <c r="I18" s="38"/>
    </row>
    <row r="19" spans="1:9" ht="15.75" thickBot="1" x14ac:dyDescent="0.3">
      <c r="A19" s="5">
        <v>15</v>
      </c>
      <c r="B19" s="23">
        <v>10015</v>
      </c>
      <c r="C19" s="24" t="s">
        <v>86</v>
      </c>
      <c r="D19" s="25" t="s">
        <v>16</v>
      </c>
      <c r="E19" s="26" t="s">
        <v>33</v>
      </c>
      <c r="G19" s="2">
        <v>10013</v>
      </c>
      <c r="H19" s="38" t="str">
        <f t="shared" ref="H19:H26" si="0">INDEX($C$5:$C$19,MATCH(G19,$B$5:$B$19,0))</f>
        <v>Millard Fillmore </v>
      </c>
      <c r="I19" s="38"/>
    </row>
    <row r="20" spans="1:9" x14ac:dyDescent="0.25">
      <c r="G20" s="2">
        <v>10012</v>
      </c>
      <c r="H20" s="38" t="str">
        <f t="shared" si="0"/>
        <v>Zachary Taylor </v>
      </c>
      <c r="I20" s="38"/>
    </row>
    <row r="21" spans="1:9" x14ac:dyDescent="0.25">
      <c r="G21" s="2">
        <v>10011</v>
      </c>
      <c r="H21" s="38" t="str">
        <f t="shared" si="0"/>
        <v>James K. Polk </v>
      </c>
      <c r="I21" s="38"/>
    </row>
    <row r="22" spans="1:9" x14ac:dyDescent="0.25">
      <c r="G22" s="2">
        <v>10010</v>
      </c>
      <c r="H22" s="38" t="str">
        <f t="shared" si="0"/>
        <v xml:space="preserve">John Tyler </v>
      </c>
      <c r="I22" s="38"/>
    </row>
    <row r="23" spans="1:9" x14ac:dyDescent="0.25">
      <c r="G23" s="2">
        <v>10009</v>
      </c>
      <c r="H23" s="38" t="str">
        <f t="shared" si="0"/>
        <v>William Henry Harrison </v>
      </c>
      <c r="I23" s="38"/>
    </row>
    <row r="24" spans="1:9" x14ac:dyDescent="0.25">
      <c r="G24" s="2">
        <v>10008</v>
      </c>
      <c r="H24" s="38" t="str">
        <f t="shared" si="0"/>
        <v>Martin Van Buren </v>
      </c>
      <c r="I24" s="38"/>
    </row>
    <row r="25" spans="1:9" x14ac:dyDescent="0.25">
      <c r="G25" s="2">
        <v>10007</v>
      </c>
      <c r="H25" s="38" t="str">
        <f t="shared" si="0"/>
        <v>Andrew Jackson</v>
      </c>
      <c r="I25" s="38"/>
    </row>
    <row r="26" spans="1:9" x14ac:dyDescent="0.25">
      <c r="G26" s="2">
        <v>10006</v>
      </c>
      <c r="H26" s="38" t="str">
        <f t="shared" si="0"/>
        <v>John Quincy Adams </v>
      </c>
      <c r="I26" s="38"/>
    </row>
  </sheetData>
  <sortState ref="B5:E19">
    <sortCondition ref="B5:B19"/>
  </sortState>
  <printOptions headings="1" gridLines="1"/>
  <pageMargins left="0.25" right="0.25" top="0.75" bottom="0.75" header="0.3" footer="0.3"/>
  <pageSetup scale="68" fitToHeight="0" orientation="landscape" r:id="rId1"/>
  <headerFooter>
    <oddFooter>&amp;RIndex Match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3:G32"/>
  <sheetViews>
    <sheetView topLeftCell="A8" zoomScaleNormal="100" workbookViewId="0">
      <selection activeCell="H35" sqref="H35"/>
    </sheetView>
  </sheetViews>
  <sheetFormatPr defaultRowHeight="15" x14ac:dyDescent="0.25"/>
  <cols>
    <col min="1" max="1" width="10.5703125" customWidth="1"/>
    <col min="2" max="2" width="7.28515625" customWidth="1"/>
    <col min="3" max="3" width="10" customWidth="1"/>
    <col min="4" max="4" width="9.85546875" customWidth="1"/>
  </cols>
  <sheetData>
    <row r="3" spans="2:7" x14ac:dyDescent="0.25">
      <c r="B3" s="40" t="s">
        <v>64</v>
      </c>
      <c r="C3" s="40" t="s">
        <v>65</v>
      </c>
      <c r="D3" s="40" t="s">
        <v>66</v>
      </c>
      <c r="E3" s="40" t="s">
        <v>67</v>
      </c>
      <c r="F3" s="40" t="s">
        <v>68</v>
      </c>
      <c r="G3" s="40" t="s">
        <v>76</v>
      </c>
    </row>
    <row r="4" spans="2:7" x14ac:dyDescent="0.25">
      <c r="B4" s="2" t="s">
        <v>69</v>
      </c>
      <c r="C4" s="2">
        <v>100</v>
      </c>
      <c r="D4" s="2">
        <v>90</v>
      </c>
      <c r="E4" s="2">
        <v>40</v>
      </c>
      <c r="F4" s="2">
        <v>60</v>
      </c>
      <c r="G4" s="2">
        <f>AVERAGE(C4:F4)</f>
        <v>72.5</v>
      </c>
    </row>
    <row r="5" spans="2:7" x14ac:dyDescent="0.25">
      <c r="B5" s="2" t="s">
        <v>70</v>
      </c>
      <c r="C5" s="2">
        <v>100</v>
      </c>
      <c r="D5" s="2">
        <v>100</v>
      </c>
      <c r="E5" s="2">
        <v>100</v>
      </c>
      <c r="F5" s="2">
        <v>100</v>
      </c>
      <c r="G5" s="2">
        <f t="shared" ref="G5:G10" si="0">AVERAGE(C5:F5)</f>
        <v>100</v>
      </c>
    </row>
    <row r="6" spans="2:7" x14ac:dyDescent="0.25">
      <c r="B6" s="2" t="s">
        <v>71</v>
      </c>
      <c r="C6" s="2">
        <v>100</v>
      </c>
      <c r="D6" s="2">
        <v>90</v>
      </c>
      <c r="E6" s="2">
        <v>50</v>
      </c>
      <c r="F6" s="2">
        <v>90</v>
      </c>
      <c r="G6" s="2">
        <f t="shared" si="0"/>
        <v>82.5</v>
      </c>
    </row>
    <row r="7" spans="2:7" x14ac:dyDescent="0.25">
      <c r="B7" s="2" t="s">
        <v>72</v>
      </c>
      <c r="C7" s="2">
        <v>100</v>
      </c>
      <c r="D7" s="2">
        <v>60</v>
      </c>
      <c r="E7" s="2">
        <v>20</v>
      </c>
      <c r="F7" s="2">
        <v>90</v>
      </c>
      <c r="G7" s="2">
        <f t="shared" si="0"/>
        <v>67.5</v>
      </c>
    </row>
    <row r="8" spans="2:7" x14ac:dyDescent="0.25">
      <c r="B8" s="2" t="s">
        <v>73</v>
      </c>
      <c r="C8" s="2">
        <v>100</v>
      </c>
      <c r="D8" s="2">
        <v>90</v>
      </c>
      <c r="E8" s="2">
        <v>30</v>
      </c>
      <c r="F8" s="2">
        <v>90</v>
      </c>
      <c r="G8" s="2">
        <f t="shared" si="0"/>
        <v>77.5</v>
      </c>
    </row>
    <row r="9" spans="2:7" x14ac:dyDescent="0.25">
      <c r="B9" s="2" t="s">
        <v>74</v>
      </c>
      <c r="C9" s="2">
        <v>100</v>
      </c>
      <c r="D9" s="2">
        <v>70</v>
      </c>
      <c r="E9" s="2">
        <v>60</v>
      </c>
      <c r="F9" s="2">
        <v>80</v>
      </c>
      <c r="G9" s="2">
        <f t="shared" si="0"/>
        <v>77.5</v>
      </c>
    </row>
    <row r="10" spans="2:7" x14ac:dyDescent="0.25">
      <c r="B10" s="2" t="s">
        <v>75</v>
      </c>
      <c r="C10" s="2">
        <v>100</v>
      </c>
      <c r="D10" s="2">
        <v>60</v>
      </c>
      <c r="E10" s="2">
        <v>40</v>
      </c>
      <c r="F10" s="2">
        <v>60</v>
      </c>
      <c r="G10" s="2">
        <f t="shared" si="0"/>
        <v>65</v>
      </c>
    </row>
    <row r="19" spans="2:5" ht="30" x14ac:dyDescent="0.25">
      <c r="B19" s="58" t="s">
        <v>46</v>
      </c>
      <c r="C19" s="59" t="s">
        <v>38</v>
      </c>
      <c r="D19" s="59" t="s">
        <v>148</v>
      </c>
      <c r="E19" s="27"/>
    </row>
    <row r="20" spans="2:5" x14ac:dyDescent="0.25">
      <c r="B20" s="4">
        <v>555</v>
      </c>
      <c r="C20" s="60" t="str">
        <f>IFERROR(VLOOKUP(B20,Table_Zoo[],2,FALSE),"ERROR")</f>
        <v>koala</v>
      </c>
      <c r="D20" s="60">
        <f>IFERROR(VLOOKUP(B20,Table_Zoo[],5,FALSE),"ERROR")</f>
        <v>56.88</v>
      </c>
      <c r="E20" s="27"/>
    </row>
    <row r="21" spans="2:5" x14ac:dyDescent="0.25">
      <c r="B21" s="4">
        <v>585</v>
      </c>
      <c r="C21" s="60" t="str">
        <f>IFERROR(VLOOKUP(B21,Table_Zoo[],2,FALSE),"ERROR")</f>
        <v>spider</v>
      </c>
      <c r="D21" s="60">
        <f>IFERROR(VLOOKUP(B21,Table_Zoo[],5,FALSE),"ERROR")</f>
        <v>106.26</v>
      </c>
      <c r="E21" s="27"/>
    </row>
    <row r="22" spans="2:5" x14ac:dyDescent="0.25">
      <c r="B22" s="4">
        <v>595</v>
      </c>
      <c r="C22" s="60" t="str">
        <f>IFERROR(VLOOKUP(B22,Table_Zoo[],2,FALSE),"ERROR")</f>
        <v>snake</v>
      </c>
      <c r="D22" s="60">
        <f>IFERROR(VLOOKUP(B22,Table_Zoo[],5,FALSE),"ERROR")</f>
        <v>970</v>
      </c>
      <c r="E22" s="27"/>
    </row>
    <row r="23" spans="2:5" x14ac:dyDescent="0.25">
      <c r="B23" s="4">
        <v>888</v>
      </c>
      <c r="C23" s="60" t="str">
        <f>IFERROR(VLOOKUP(B23,Table_Zoo[],2,FALSE),"ERROR")</f>
        <v>ERROR</v>
      </c>
      <c r="D23" s="60" t="str">
        <f>IFERROR(VLOOKUP(B23,Table_Zoo[],5,FALSE),"ERROR")</f>
        <v>ERROR</v>
      </c>
      <c r="E23" s="27"/>
    </row>
    <row r="24" spans="2:5" x14ac:dyDescent="0.25">
      <c r="B24" s="4">
        <v>565</v>
      </c>
      <c r="C24" s="60" t="str">
        <f>IFERROR(VLOOKUP(B24,Table_Zoo[],2,FALSE),"ERROR")</f>
        <v>cat</v>
      </c>
      <c r="D24" s="60">
        <f>IFERROR(VLOOKUP(B24,Table_Zoo[],5,FALSE),"ERROR")</f>
        <v>136.02000000000001</v>
      </c>
      <c r="E24" s="27"/>
    </row>
    <row r="25" spans="2:5" x14ac:dyDescent="0.25">
      <c r="B25" s="4">
        <v>570</v>
      </c>
      <c r="C25" s="60" t="str">
        <f>IFERROR(VLOOKUP(B25,Table_Zoo[],2,FALSE),"ERROR")</f>
        <v>frog</v>
      </c>
      <c r="D25" s="60">
        <f>IFERROR(VLOOKUP(B25,Table_Zoo[],5,FALSE),"ERROR")</f>
        <v>64.92</v>
      </c>
      <c r="E25" s="27"/>
    </row>
    <row r="26" spans="2:5" x14ac:dyDescent="0.25">
      <c r="B26" s="4">
        <v>575</v>
      </c>
      <c r="C26" s="60" t="str">
        <f>IFERROR(VLOOKUP(B26,Table_Zoo[],2,FALSE),"ERROR")</f>
        <v>fish</v>
      </c>
      <c r="D26" s="60">
        <f>IFERROR(VLOOKUP(B26,Table_Zoo[],5,FALSE),"ERROR")</f>
        <v>140.9</v>
      </c>
      <c r="E26" s="27"/>
    </row>
    <row r="27" spans="2:5" x14ac:dyDescent="0.25">
      <c r="B27" s="4">
        <v>580</v>
      </c>
      <c r="C27" s="60" t="str">
        <f>IFERROR(VLOOKUP(B27,Table_Zoo[],2,FALSE),"ERROR")</f>
        <v>dog</v>
      </c>
      <c r="D27" s="60">
        <f>IFERROR(VLOOKUP(B27,Table_Zoo[],5,FALSE),"ERROR")</f>
        <v>180.88</v>
      </c>
      <c r="E27" s="27"/>
    </row>
    <row r="28" spans="2:5" x14ac:dyDescent="0.25">
      <c r="B28" s="4">
        <v>585</v>
      </c>
      <c r="C28" s="60" t="str">
        <f>IFERROR(VLOOKUP(B28,Table_Zoo[],2,FALSE),"ERROR")</f>
        <v>spider</v>
      </c>
      <c r="D28" s="60">
        <f>IFERROR(VLOOKUP(B28,Table_Zoo[],5,FALSE),"ERROR")</f>
        <v>106.26</v>
      </c>
      <c r="E28" s="27"/>
    </row>
    <row r="29" spans="2:5" x14ac:dyDescent="0.25">
      <c r="B29" s="4">
        <v>590</v>
      </c>
      <c r="C29" s="60" t="str">
        <f>IFERROR(VLOOKUP(B29,Table_Zoo[],2,FALSE),"ERROR")</f>
        <v>giraffe</v>
      </c>
      <c r="D29" s="60">
        <f>IFERROR(VLOOKUP(B29,Table_Zoo[],5,FALSE),"ERROR")</f>
        <v>402.64</v>
      </c>
      <c r="E29" s="27"/>
    </row>
    <row r="30" spans="2:5" x14ac:dyDescent="0.25">
      <c r="B30" s="4">
        <v>900</v>
      </c>
      <c r="C30" s="60" t="str">
        <f>IFERROR(VLOOKUP(B30,Table_Zoo[],2,FALSE),"ERROR")</f>
        <v>ERROR</v>
      </c>
      <c r="D30" s="60" t="str">
        <f>IFERROR(VLOOKUP(B30,Table_Zoo[],5,FALSE),"ERROR")</f>
        <v>ERROR</v>
      </c>
      <c r="E30" s="27"/>
    </row>
    <row r="31" spans="2:5" x14ac:dyDescent="0.25">
      <c r="B31" s="27"/>
      <c r="C31" s="27"/>
      <c r="D31" s="27"/>
      <c r="E31" s="27"/>
    </row>
    <row r="32" spans="2:5" x14ac:dyDescent="0.25">
      <c r="B32" s="27"/>
      <c r="C32" s="27"/>
      <c r="D32" s="27"/>
      <c r="E32" s="27"/>
    </row>
  </sheetData>
  <conditionalFormatting sqref="C20:D30">
    <cfRule type="cellIs" dxfId="5" priority="1" operator="equal">
      <formula>"ERROR"</formula>
    </cfRule>
    <cfRule type="cellIs" dxfId="4" priority="3" operator="equal">
      <formula>#N/A</formula>
    </cfRule>
    <cfRule type="cellIs" dxfId="3" priority="4" operator="equal">
      <formula>"ERROR"</formula>
    </cfRule>
  </conditionalFormatting>
  <conditionalFormatting sqref="C20:C31 D20:D30">
    <cfRule type="cellIs" dxfId="2" priority="2" operator="equal">
      <formula>#N/A</formula>
    </cfRule>
  </conditionalFormatting>
  <printOptions headings="1" gridLines="1"/>
  <pageMargins left="0.25" right="0.25" top="0.75" bottom="0.75" header="0.3" footer="0.3"/>
  <pageSetup orientation="landscape" r:id="rId1"/>
  <headerFooter>
    <oddFooter>&amp;RCond Formatting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B4:B30"/>
  <sheetViews>
    <sheetView view="pageLayout" topLeftCell="A16" zoomScaleNormal="100" workbookViewId="0">
      <selection activeCell="E7" sqref="E7"/>
    </sheetView>
  </sheetViews>
  <sheetFormatPr defaultRowHeight="15" x14ac:dyDescent="0.25"/>
  <cols>
    <col min="1" max="1" width="3.7109375" customWidth="1"/>
    <col min="2" max="2" width="21.42578125" customWidth="1"/>
  </cols>
  <sheetData>
    <row r="4" spans="2:2" x14ac:dyDescent="0.25">
      <c r="B4" t="s">
        <v>77</v>
      </c>
    </row>
    <row r="5" spans="2:2" x14ac:dyDescent="0.25">
      <c r="B5" s="4" t="s">
        <v>0</v>
      </c>
    </row>
    <row r="6" spans="2:2" x14ac:dyDescent="0.25">
      <c r="B6" s="4" t="s">
        <v>3</v>
      </c>
    </row>
    <row r="7" spans="2:2" x14ac:dyDescent="0.25">
      <c r="B7" s="4" t="s">
        <v>6</v>
      </c>
    </row>
    <row r="8" spans="2:2" x14ac:dyDescent="0.25">
      <c r="B8" s="4" t="s">
        <v>9</v>
      </c>
    </row>
    <row r="9" spans="2:2" x14ac:dyDescent="0.25">
      <c r="B9" s="4" t="s">
        <v>11</v>
      </c>
    </row>
    <row r="10" spans="2:2" x14ac:dyDescent="0.25">
      <c r="B10" s="4" t="s">
        <v>13</v>
      </c>
    </row>
    <row r="11" spans="2:2" x14ac:dyDescent="0.25">
      <c r="B11" s="4" t="s">
        <v>15</v>
      </c>
    </row>
    <row r="12" spans="2:2" x14ac:dyDescent="0.25">
      <c r="B12" s="4" t="s">
        <v>18</v>
      </c>
    </row>
    <row r="13" spans="2:2" x14ac:dyDescent="0.25">
      <c r="B13" s="4" t="s">
        <v>20</v>
      </c>
    </row>
    <row r="14" spans="2:2" x14ac:dyDescent="0.25">
      <c r="B14" s="4" t="s">
        <v>22</v>
      </c>
    </row>
    <row r="15" spans="2:2" x14ac:dyDescent="0.25">
      <c r="B15" s="4" t="s">
        <v>24</v>
      </c>
    </row>
    <row r="16" spans="2:2" x14ac:dyDescent="0.25">
      <c r="B16" s="4" t="s">
        <v>26</v>
      </c>
    </row>
    <row r="17" spans="2:2" x14ac:dyDescent="0.25">
      <c r="B17" s="4" t="s">
        <v>28</v>
      </c>
    </row>
    <row r="18" spans="2:2" x14ac:dyDescent="0.25">
      <c r="B18" s="4" t="s">
        <v>30</v>
      </c>
    </row>
    <row r="19" spans="2:2" x14ac:dyDescent="0.25">
      <c r="B19" s="4" t="s">
        <v>32</v>
      </c>
    </row>
    <row r="23" spans="2:2" x14ac:dyDescent="0.25">
      <c r="B23" s="38" t="s">
        <v>0</v>
      </c>
    </row>
    <row r="24" spans="2:2" x14ac:dyDescent="0.25">
      <c r="B24" s="38" t="s">
        <v>0</v>
      </c>
    </row>
    <row r="25" spans="2:2" x14ac:dyDescent="0.25">
      <c r="B25" s="38" t="s">
        <v>9</v>
      </c>
    </row>
    <row r="26" spans="2:2" x14ac:dyDescent="0.25">
      <c r="B26" s="38" t="s">
        <v>0</v>
      </c>
    </row>
    <row r="27" spans="2:2" x14ac:dyDescent="0.25">
      <c r="B27" s="38" t="s">
        <v>0</v>
      </c>
    </row>
    <row r="28" spans="2:2" x14ac:dyDescent="0.25">
      <c r="B28" s="38" t="s">
        <v>0</v>
      </c>
    </row>
    <row r="29" spans="2:2" x14ac:dyDescent="0.25">
      <c r="B29" s="38" t="s">
        <v>0</v>
      </c>
    </row>
    <row r="30" spans="2:2" x14ac:dyDescent="0.25">
      <c r="B30" s="38" t="s">
        <v>0</v>
      </c>
    </row>
  </sheetData>
  <dataValidations disablePrompts="1" count="1">
    <dataValidation type="list" allowBlank="1" showInputMessage="1" showErrorMessage="1" sqref="B23:B30 B21">
      <formula1>President_Names</formula1>
    </dataValidation>
  </dataValidations>
  <printOptions headings="1" gridLines="1"/>
  <pageMargins left="0.25" right="0.25" top="0.75" bottom="0.75" header="0.3" footer="0.3"/>
  <pageSetup orientation="landscape" r:id="rId1"/>
  <headerFooter>
    <oddFooter>&amp;RDrop down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1"/>
  <sheetViews>
    <sheetView defaultGridColor="0" view="pageLayout" topLeftCell="A7" colorId="8" zoomScaleNormal="100" workbookViewId="0">
      <selection activeCell="G1" sqref="G1"/>
    </sheetView>
  </sheetViews>
  <sheetFormatPr defaultRowHeight="15" x14ac:dyDescent="0.25"/>
  <cols>
    <col min="2" max="5" width="9.28515625" bestFit="1" customWidth="1"/>
    <col min="6" max="6" width="9.7109375" bestFit="1" customWidth="1"/>
    <col min="7" max="7" width="9.28515625" bestFit="1" customWidth="1"/>
  </cols>
  <sheetData>
    <row r="3" spans="2:7" x14ac:dyDescent="0.25">
      <c r="B3" s="41" t="s">
        <v>78</v>
      </c>
      <c r="C3" s="35" t="s">
        <v>48</v>
      </c>
      <c r="D3" s="41" t="s">
        <v>79</v>
      </c>
      <c r="E3" s="35" t="s">
        <v>80</v>
      </c>
      <c r="F3" s="41" t="s">
        <v>81</v>
      </c>
      <c r="G3" s="35" t="s">
        <v>82</v>
      </c>
    </row>
    <row r="4" spans="2:7" x14ac:dyDescent="0.25">
      <c r="B4" s="4">
        <v>511115</v>
      </c>
      <c r="C4" s="42">
        <v>283</v>
      </c>
      <c r="D4" s="4">
        <v>135</v>
      </c>
      <c r="E4" s="43">
        <f>C4*D4</f>
        <v>38205</v>
      </c>
      <c r="F4" s="44">
        <v>42007</v>
      </c>
      <c r="G4" s="36">
        <v>331</v>
      </c>
    </row>
    <row r="5" spans="2:7" x14ac:dyDescent="0.25">
      <c r="B5" s="4">
        <v>392219</v>
      </c>
      <c r="C5" s="42">
        <v>172</v>
      </c>
      <c r="D5" s="4">
        <v>77</v>
      </c>
      <c r="E5" s="43">
        <f t="shared" ref="E5:E31" si="0">C5*D5</f>
        <v>13244</v>
      </c>
      <c r="F5" s="44">
        <v>42007</v>
      </c>
      <c r="G5" s="36">
        <v>333</v>
      </c>
    </row>
    <row r="6" spans="2:7" x14ac:dyDescent="0.25">
      <c r="B6" s="4">
        <v>392219</v>
      </c>
      <c r="C6" s="42">
        <v>305</v>
      </c>
      <c r="D6" s="4">
        <v>112</v>
      </c>
      <c r="E6" s="43">
        <f t="shared" si="0"/>
        <v>34160</v>
      </c>
      <c r="F6" s="44">
        <v>42007</v>
      </c>
      <c r="G6" s="36" t="s">
        <v>83</v>
      </c>
    </row>
    <row r="7" spans="2:7" x14ac:dyDescent="0.25">
      <c r="B7" s="4">
        <v>933592</v>
      </c>
      <c r="C7" s="42">
        <v>729</v>
      </c>
      <c r="D7" s="4">
        <v>193</v>
      </c>
      <c r="E7" s="43">
        <f t="shared" si="0"/>
        <v>140697</v>
      </c>
      <c r="F7" s="44">
        <v>42007</v>
      </c>
      <c r="G7" s="36">
        <v>53.22</v>
      </c>
    </row>
    <row r="8" spans="2:7" x14ac:dyDescent="0.25">
      <c r="B8" s="4">
        <v>933592</v>
      </c>
      <c r="C8" s="42">
        <v>588</v>
      </c>
      <c r="D8" s="4">
        <v>-9</v>
      </c>
      <c r="E8" s="43">
        <f t="shared" si="0"/>
        <v>-5292</v>
      </c>
      <c r="F8" s="44">
        <v>42031</v>
      </c>
      <c r="G8" s="36">
        <v>44.55</v>
      </c>
    </row>
    <row r="9" spans="2:7" x14ac:dyDescent="0.25">
      <c r="B9" s="47" t="s">
        <v>87</v>
      </c>
      <c r="C9" s="42">
        <v>599</v>
      </c>
      <c r="D9" s="4">
        <v>28</v>
      </c>
      <c r="E9" s="43">
        <f t="shared" si="0"/>
        <v>16772</v>
      </c>
      <c r="F9" s="44">
        <v>42031</v>
      </c>
      <c r="G9" s="36">
        <f>SUM(G7:G8)</f>
        <v>97.77</v>
      </c>
    </row>
    <row r="10" spans="2:7" x14ac:dyDescent="0.25">
      <c r="B10" s="47">
        <v>511115</v>
      </c>
      <c r="C10" s="42">
        <v>10</v>
      </c>
      <c r="D10" s="4">
        <v>156</v>
      </c>
      <c r="E10" s="43">
        <f t="shared" si="0"/>
        <v>1560</v>
      </c>
      <c r="F10" s="44">
        <v>42031</v>
      </c>
      <c r="G10" s="36">
        <v>33.933</v>
      </c>
    </row>
    <row r="11" spans="2:7" x14ac:dyDescent="0.25">
      <c r="B11" s="47" t="s">
        <v>88</v>
      </c>
      <c r="C11" s="42">
        <v>54</v>
      </c>
      <c r="D11" s="4">
        <v>42</v>
      </c>
      <c r="E11" s="43">
        <f t="shared" si="0"/>
        <v>2268</v>
      </c>
      <c r="F11" s="44">
        <v>42034</v>
      </c>
      <c r="G11" s="36">
        <f>G9-G10</f>
        <v>63.836999999999996</v>
      </c>
    </row>
    <row r="12" spans="2:7" x14ac:dyDescent="0.25">
      <c r="B12" s="47">
        <v>392219</v>
      </c>
      <c r="C12" s="42">
        <v>527</v>
      </c>
      <c r="D12" s="4">
        <v>124</v>
      </c>
      <c r="E12" s="43">
        <f t="shared" si="0"/>
        <v>65348</v>
      </c>
      <c r="F12" s="44">
        <v>42034</v>
      </c>
      <c r="G12" s="36" t="s">
        <v>84</v>
      </c>
    </row>
    <row r="13" spans="2:7" x14ac:dyDescent="0.25">
      <c r="B13" s="45">
        <v>933592</v>
      </c>
      <c r="C13" s="42">
        <v>224</v>
      </c>
      <c r="D13" s="4">
        <v>186</v>
      </c>
      <c r="E13" s="43">
        <f t="shared" si="0"/>
        <v>41664</v>
      </c>
      <c r="F13" s="44">
        <v>42034</v>
      </c>
      <c r="G13" s="36">
        <v>3</v>
      </c>
    </row>
    <row r="14" spans="2:7" x14ac:dyDescent="0.25">
      <c r="B14" s="46">
        <v>392219</v>
      </c>
      <c r="C14" s="42">
        <v>776</v>
      </c>
      <c r="D14" s="4">
        <v>142</v>
      </c>
      <c r="E14" s="43">
        <f t="shared" si="0"/>
        <v>110192</v>
      </c>
      <c r="F14" s="44">
        <v>42041</v>
      </c>
      <c r="G14" s="36">
        <v>6</v>
      </c>
    </row>
    <row r="15" spans="2:7" x14ac:dyDescent="0.25">
      <c r="B15" s="46">
        <v>933592</v>
      </c>
      <c r="C15" s="42">
        <v>69</v>
      </c>
      <c r="D15" s="4">
        <v>-49</v>
      </c>
      <c r="E15" s="43">
        <f t="shared" si="0"/>
        <v>-3381</v>
      </c>
      <c r="F15" s="44">
        <v>42041</v>
      </c>
      <c r="G15" s="36">
        <v>9</v>
      </c>
    </row>
    <row r="16" spans="2:7" x14ac:dyDescent="0.25">
      <c r="B16" s="46">
        <v>392219</v>
      </c>
      <c r="C16" s="42">
        <v>381</v>
      </c>
      <c r="D16" s="4">
        <v>32</v>
      </c>
      <c r="E16" s="43">
        <f t="shared" si="0"/>
        <v>12192</v>
      </c>
      <c r="F16" s="44">
        <v>42041</v>
      </c>
      <c r="G16" s="36">
        <v>12</v>
      </c>
    </row>
    <row r="17" spans="2:7" x14ac:dyDescent="0.25">
      <c r="B17" s="46">
        <v>231771</v>
      </c>
      <c r="C17" s="42">
        <v>75</v>
      </c>
      <c r="D17" s="4">
        <v>25</v>
      </c>
      <c r="E17" s="43">
        <f t="shared" si="0"/>
        <v>1875</v>
      </c>
      <c r="F17" s="44">
        <v>42041</v>
      </c>
      <c r="G17" s="36">
        <v>15</v>
      </c>
    </row>
    <row r="18" spans="2:7" x14ac:dyDescent="0.25">
      <c r="B18" s="46">
        <v>933592</v>
      </c>
      <c r="C18" s="42">
        <v>635</v>
      </c>
      <c r="D18" s="4">
        <v>120</v>
      </c>
      <c r="E18" s="43">
        <f t="shared" si="0"/>
        <v>76200</v>
      </c>
      <c r="F18" s="44">
        <v>42041</v>
      </c>
      <c r="G18" s="36">
        <v>18</v>
      </c>
    </row>
    <row r="19" spans="2:7" x14ac:dyDescent="0.25">
      <c r="B19" s="46">
        <v>392219</v>
      </c>
      <c r="C19" s="42">
        <v>332</v>
      </c>
      <c r="D19" s="4">
        <v>-96</v>
      </c>
      <c r="E19" s="43">
        <f t="shared" si="0"/>
        <v>-31872</v>
      </c>
      <c r="F19" s="44">
        <v>42048</v>
      </c>
      <c r="G19" s="36">
        <v>21</v>
      </c>
    </row>
    <row r="20" spans="2:7" x14ac:dyDescent="0.25">
      <c r="B20" s="46">
        <v>511115</v>
      </c>
      <c r="C20" s="42">
        <v>411</v>
      </c>
      <c r="D20" s="4">
        <v>166</v>
      </c>
      <c r="E20" s="43">
        <f t="shared" si="0"/>
        <v>68226</v>
      </c>
      <c r="F20" s="44">
        <v>42048</v>
      </c>
      <c r="G20" s="36">
        <v>24</v>
      </c>
    </row>
    <row r="21" spans="2:7" x14ac:dyDescent="0.25">
      <c r="B21" s="4">
        <v>933592</v>
      </c>
      <c r="C21" s="42">
        <v>641</v>
      </c>
      <c r="D21" s="4">
        <v>166</v>
      </c>
      <c r="E21" s="43">
        <f t="shared" si="0"/>
        <v>106406</v>
      </c>
      <c r="F21" s="44">
        <v>42048</v>
      </c>
      <c r="G21" s="36">
        <v>27</v>
      </c>
    </row>
    <row r="22" spans="2:7" x14ac:dyDescent="0.25">
      <c r="B22" s="4">
        <v>392219</v>
      </c>
      <c r="C22" s="42">
        <v>616</v>
      </c>
      <c r="D22" s="4">
        <v>131</v>
      </c>
      <c r="E22" s="43">
        <f t="shared" si="0"/>
        <v>80696</v>
      </c>
      <c r="F22" s="44">
        <v>42048</v>
      </c>
      <c r="G22" s="36">
        <v>30</v>
      </c>
    </row>
    <row r="23" spans="2:7" x14ac:dyDescent="0.25">
      <c r="B23" s="4">
        <v>511115</v>
      </c>
      <c r="C23" s="42">
        <v>734</v>
      </c>
      <c r="D23" s="4">
        <v>143</v>
      </c>
      <c r="E23" s="43">
        <f t="shared" si="0"/>
        <v>104962</v>
      </c>
      <c r="F23" s="44">
        <v>42048</v>
      </c>
      <c r="G23" s="36">
        <v>33</v>
      </c>
    </row>
    <row r="24" spans="2:7" x14ac:dyDescent="0.25">
      <c r="B24" s="4">
        <v>933592</v>
      </c>
      <c r="C24" s="42">
        <v>783</v>
      </c>
      <c r="D24" s="4">
        <v>43</v>
      </c>
      <c r="E24" s="43">
        <f t="shared" si="0"/>
        <v>33669</v>
      </c>
      <c r="F24" s="44">
        <v>42061</v>
      </c>
      <c r="G24" s="36">
        <v>36</v>
      </c>
    </row>
    <row r="25" spans="2:7" x14ac:dyDescent="0.25">
      <c r="B25" s="4">
        <v>231771</v>
      </c>
      <c r="C25" s="42">
        <v>438</v>
      </c>
      <c r="D25" s="4">
        <v>125</v>
      </c>
      <c r="E25" s="43">
        <f t="shared" si="0"/>
        <v>54750</v>
      </c>
      <c r="F25" s="44">
        <v>42061</v>
      </c>
      <c r="G25" s="36">
        <v>39</v>
      </c>
    </row>
    <row r="26" spans="2:7" x14ac:dyDescent="0.25">
      <c r="B26" s="4">
        <v>392219</v>
      </c>
      <c r="C26" s="42">
        <v>283</v>
      </c>
      <c r="D26" s="4">
        <v>106</v>
      </c>
      <c r="E26" s="43">
        <f t="shared" si="0"/>
        <v>29998</v>
      </c>
      <c r="F26" s="44">
        <v>42061</v>
      </c>
      <c r="G26" s="36">
        <v>42</v>
      </c>
    </row>
    <row r="27" spans="2:7" x14ac:dyDescent="0.25">
      <c r="B27" s="4">
        <v>511115</v>
      </c>
      <c r="C27" s="42">
        <v>52</v>
      </c>
      <c r="D27" s="4">
        <v>82</v>
      </c>
      <c r="E27" s="43">
        <f t="shared" si="0"/>
        <v>4264</v>
      </c>
      <c r="F27" s="44">
        <v>42061</v>
      </c>
      <c r="G27" s="36">
        <v>45</v>
      </c>
    </row>
    <row r="28" spans="2:7" x14ac:dyDescent="0.25">
      <c r="B28" s="4">
        <v>392219</v>
      </c>
      <c r="C28" s="42">
        <v>114</v>
      </c>
      <c r="D28" s="4">
        <v>198</v>
      </c>
      <c r="E28" s="43">
        <f t="shared" si="0"/>
        <v>22572</v>
      </c>
      <c r="F28" s="44">
        <v>42083</v>
      </c>
      <c r="G28" s="36">
        <v>48</v>
      </c>
    </row>
    <row r="29" spans="2:7" x14ac:dyDescent="0.25">
      <c r="B29" s="4">
        <v>511115</v>
      </c>
      <c r="C29" s="42">
        <v>425</v>
      </c>
      <c r="D29" s="4">
        <v>80</v>
      </c>
      <c r="E29" s="43">
        <f t="shared" si="0"/>
        <v>34000</v>
      </c>
      <c r="F29" s="44">
        <v>42083</v>
      </c>
      <c r="G29" s="36">
        <v>51</v>
      </c>
    </row>
    <row r="30" spans="2:7" x14ac:dyDescent="0.25">
      <c r="B30" s="4">
        <v>833987</v>
      </c>
      <c r="C30" s="42">
        <v>794</v>
      </c>
      <c r="D30" s="4">
        <v>150</v>
      </c>
      <c r="E30" s="43">
        <f t="shared" si="0"/>
        <v>119100</v>
      </c>
      <c r="F30" s="44">
        <v>42083</v>
      </c>
      <c r="G30" s="36">
        <v>54</v>
      </c>
    </row>
    <row r="31" spans="2:7" x14ac:dyDescent="0.25">
      <c r="B31" s="4">
        <v>833987</v>
      </c>
      <c r="C31" s="42">
        <v>140</v>
      </c>
      <c r="D31" s="4">
        <v>113</v>
      </c>
      <c r="E31" s="43">
        <f t="shared" si="0"/>
        <v>15820</v>
      </c>
      <c r="F31" s="44">
        <v>42083</v>
      </c>
      <c r="G31" s="36">
        <v>57</v>
      </c>
    </row>
  </sheetData>
  <conditionalFormatting sqref="D4:D31">
    <cfRule type="cellIs" dxfId="1" priority="2" operator="lessThan">
      <formula>0</formula>
    </cfRule>
  </conditionalFormatting>
  <conditionalFormatting sqref="C4:C31">
    <cfRule type="top10" dxfId="0" priority="1" rank="10"/>
  </conditionalFormatting>
  <printOptions headings="1" gridLines="1"/>
  <pageMargins left="0.25" right="0.25" top="0.75" bottom="0.75" header="0.3" footer="0.3"/>
  <pageSetup orientation="landscape" r:id="rId1"/>
  <headerFooter>
    <oddFooter>&amp;RData Validation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Title</vt:lpstr>
      <vt:lpstr>Try It</vt:lpstr>
      <vt:lpstr>Create a Table</vt:lpstr>
      <vt:lpstr>Struct</vt:lpstr>
      <vt:lpstr>V Exact 1</vt:lpstr>
      <vt:lpstr>V Exact 2</vt:lpstr>
      <vt:lpstr>V Table</vt:lpstr>
      <vt:lpstr>V Approx 1</vt:lpstr>
      <vt:lpstr>Index Match</vt:lpstr>
      <vt:lpstr>Cond Formatting</vt:lpstr>
      <vt:lpstr>Drop down</vt:lpstr>
      <vt:lpstr>Data Clean Up</vt:lpstr>
      <vt:lpstr>CookiePrice</vt:lpstr>
      <vt:lpstr>President_Names</vt:lpstr>
      <vt:lpstr>'Cond Formatting'!Print_Area</vt:lpstr>
      <vt:lpstr>'Drop down'!Print_Area</vt:lpstr>
      <vt:lpstr>'V Table'!Print_Area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Nelson</dc:creator>
  <cp:lastModifiedBy>Martha Nelson, Skokie Public Library</cp:lastModifiedBy>
  <cp:lastPrinted>2017-06-23T15:31:45Z</cp:lastPrinted>
  <dcterms:created xsi:type="dcterms:W3CDTF">2016-12-15T17:50:16Z</dcterms:created>
  <dcterms:modified xsi:type="dcterms:W3CDTF">2017-06-23T15:31:50Z</dcterms:modified>
</cp:coreProperties>
</file>